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drawings/drawing4.xml" ContentType="application/vnd.openxmlformats-officedocument.drawing+xml"/>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drawings/drawing5.xml" ContentType="application/vnd.openxmlformats-officedocument.drawing+xml"/>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drawings/drawing6.xml" ContentType="application/vnd.openxmlformats-officedocument.drawing+xml"/>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drawings/drawing7.xml" ContentType="application/vnd.openxmlformats-officedocument.drawing+xml"/>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drawings/drawing8.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codeName="{4D1C537B-E38A-612A-F078-A93A15B4B7F4}"/>
  <workbookPr codeName="ThisWorkbook"/>
  <mc:AlternateContent xmlns:mc="http://schemas.openxmlformats.org/markup-compatibility/2006">
    <mc:Choice Requires="x15">
      <x15ac:absPath xmlns:x15ac="http://schemas.microsoft.com/office/spreadsheetml/2010/11/ac" url="D:\FDE Tools\Logic Diagrams\Logic Diagram Tool\Examples\Davis Hall Cooling Towers\"/>
    </mc:Choice>
  </mc:AlternateContent>
  <xr:revisionPtr revIDLastSave="0" documentId="13_ncr:1_{77CA73F4-B89E-4705-84AA-A5D4411D9268}" xr6:coauthVersionLast="46" xr6:coauthVersionMax="46" xr10:uidLastSave="{00000000-0000-0000-0000-000000000000}"/>
  <bookViews>
    <workbookView xWindow="-96" yWindow="-96" windowWidth="23232" windowHeight="12552" tabRatio="737" activeTab="4" xr2:uid="{00000000-000D-0000-FFFF-FFFF00000000}"/>
  </bookViews>
  <sheets>
    <sheet name="Instructions" sheetId="5" r:id="rId1"/>
    <sheet name="TC-00 Symbols" sheetId="1" r:id="rId2"/>
    <sheet name="TC-01 Symbols" sheetId="2" r:id="rId3"/>
    <sheet name="TC-02 Symbols" sheetId="4" r:id="rId4"/>
    <sheet name="Davis Hall CW 1 Loop" sheetId="18" r:id="rId5"/>
    <sheet name="Davis Hall CW 2 Loop" sheetId="20" r:id="rId6"/>
    <sheet name="Blank" sheetId="3" r:id="rId7"/>
    <sheet name="System Diagram" sheetId="19" r:id="rId8"/>
  </sheets>
  <externalReferences>
    <externalReference r:id="rId9"/>
  </externalReferences>
  <definedNames>
    <definedName name="_xlnm.Print_Area" localSheetId="4">'Davis Hall CW 1 Loop'!$DS$1:$IJ$69</definedName>
    <definedName name="_xlnm.Print_Area" localSheetId="5">'Davis Hall CW 2 Loop'!$DS$1:$IJ$69</definedName>
    <definedName name="_xlnm.Print_Area" localSheetId="1">'TC-00 Symbols'!$A$1:$DR$69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C74" i="20" l="1"/>
  <c r="FV73" i="20"/>
  <c r="BC73" i="20"/>
  <c r="BC73" i="18" l="1"/>
  <c r="BC74" i="18"/>
  <c r="FV73" i="18"/>
  <c r="AV66" i="1" l="1"/>
  <c r="AC10" i="1" l="1"/>
  <c r="AC54" i="1"/>
  <c r="D5" i="5"/>
  <c r="BC67" i="4"/>
  <c r="BC67" i="2"/>
  <c r="BC67" i="3" l="1"/>
  <c r="BM58" i="1" l="1"/>
  <c r="BA52" i="1"/>
  <c r="BA46" i="1"/>
  <c r="BA40" i="1"/>
  <c r="BO34" i="1"/>
  <c r="BV46" i="1"/>
  <c r="BO27" i="1"/>
  <c r="BV40" i="1"/>
  <c r="BO21" i="1"/>
  <c r="BV52" i="1"/>
  <c r="BC66" i="4"/>
  <c r="BH42" i="4" s="1"/>
  <c r="BC66" i="2"/>
  <c r="BO13" i="1"/>
  <c r="AC22" i="1"/>
  <c r="AC38" i="1"/>
  <c r="BN20" i="2" l="1"/>
  <c r="CN13" i="2"/>
  <c r="CX45" i="2"/>
  <c r="M40" i="2"/>
  <c r="AS14" i="2"/>
  <c r="M28" i="2"/>
  <c r="AO59" i="2"/>
  <c r="T18" i="2"/>
  <c r="AO49" i="2"/>
  <c r="T9" i="2"/>
  <c r="BN9" i="2"/>
  <c r="AO39" i="2"/>
  <c r="CN32" i="2"/>
  <c r="BN50" i="2"/>
  <c r="AO29" i="2"/>
  <c r="BN35" i="2"/>
  <c r="BH35" i="4"/>
  <c r="N46" i="4"/>
  <c r="BH27" i="4"/>
  <c r="N38" i="4"/>
  <c r="BH21" i="4"/>
  <c r="N29" i="4"/>
  <c r="BH15" i="4"/>
  <c r="N20" i="4"/>
  <c r="BH9" i="4"/>
  <c r="N11" i="4"/>
  <c r="N59" i="4"/>
  <c r="N53" i="4"/>
  <c r="AI10" i="4"/>
</calcChain>
</file>

<file path=xl/sharedStrings.xml><?xml version="1.0" encoding="utf-8"?>
<sst xmlns="http://schemas.openxmlformats.org/spreadsheetml/2006/main" count="265" uniqueCount="106">
  <si>
    <t>Input, Output, Vitrual Points, and Constants</t>
  </si>
  <si>
    <t>Connectors and Reference Flags</t>
  </si>
  <si>
    <t>TC-00</t>
  </si>
  <si>
    <t>OF ##</t>
  </si>
  <si>
    <t>Symbols and Abbreviations</t>
  </si>
  <si>
    <t>Morgan, Wright, Jungermann and Kelley</t>
  </si>
  <si>
    <t>Architects, Master Planners</t>
  </si>
  <si>
    <t>2700 Gumby Place | Suite 1872 | San Deigo, CA 92101
619.608.1887</t>
  </si>
  <si>
    <t>Drawn By:</t>
  </si>
  <si>
    <t>Checked By:</t>
  </si>
  <si>
    <t>M. Nyun 4-20-2002</t>
  </si>
  <si>
    <t>M. Nature 7-20-2002</t>
  </si>
  <si>
    <t>Rev</t>
  </si>
  <si>
    <t>Date</t>
  </si>
  <si>
    <t>Hijend Hospitality Interntational</t>
  </si>
  <si>
    <t>San Diego Bayview Marquis Hotel and Marina</t>
  </si>
  <si>
    <t>Issued for Bid:</t>
  </si>
  <si>
    <t>Logic Functions</t>
  </si>
  <si>
    <t>Drawing List</t>
  </si>
  <si>
    <t>TC-01</t>
  </si>
  <si>
    <t>Place Holder</t>
  </si>
  <si>
    <t>Sheet Number</t>
  </si>
  <si>
    <t>Description</t>
  </si>
  <si>
    <t>Symbols and Abbreviations, Drawing List</t>
  </si>
  <si>
    <t>Symbols and Abbreviations (continued)</t>
  </si>
  <si>
    <t>Control Processes and Functions</t>
  </si>
  <si>
    <t>TC-02</t>
  </si>
  <si>
    <t>Timers, Counters, and Clocks</t>
  </si>
  <si>
    <t xml:space="preserve">Symbol Definition File Location - </t>
  </si>
  <si>
    <t xml:space="preserve">Symbol Definition File Name - </t>
  </si>
  <si>
    <t>Facility Dynamics Headquarters  - 6760 Alexander Bell Drive,  Suite 200,  Columbia, MD 21046, Phone: (410) 290-0900;  www.facilitydynamics.com</t>
  </si>
  <si>
    <t>Engineering Calculation</t>
  </si>
  <si>
    <t>Date:</t>
  </si>
  <si>
    <t xml:space="preserve">Project Name: </t>
  </si>
  <si>
    <t xml:space="preserve">Project Number: </t>
  </si>
  <si>
    <t xml:space="preserve">Engineer: </t>
  </si>
  <si>
    <t>This spreadsheet contains a set of logic diagram symbols that can be used to develop control logic diagrams as a way of communicating operating sequence information to contractors, a design team, an operating team, etc.   There is no industry standard for the symbols and the foundation of this symbol set is the symbol set that FDE uses for their work.   The symbol set used by Eikon (Automated Logic Controls' programming language) is somewhat similar.</t>
  </si>
  <si>
    <t>Option 2 can be expedient if you find yourself using the same combination of logic blocks to represent a function frequently.  What really matters is that if you create a new logic block, you be sure to define it in your symbol list including what each input and output represents and how it works.</t>
  </si>
  <si>
    <t>The illustration and text that follows describe some of the characteristics and features of the tool.</t>
  </si>
  <si>
    <t>The symbols were originally drawn in PowerPoint for a presentatino about logic diagrams and are laid out on a 0.3 inch grid.  The size was set by my experinece in minimum font sizes for projecting in a training setting.   Rather than re-draw the, I simply used them at that scale and set the grid size in the spreadsheet accordingly.   On the one hand, that means you can fit less logic on a given sheet than you would be able to fit if they were smaller.  But on the other hand, if you wanted to print your drawing set to 11 x 17 so it was more portable out in the field, the larger symbols and text will still be legible, at least to me.</t>
  </si>
  <si>
    <t>The title block uses somewhat silly place holders for things like the drawing seal, the name of the project, the name of the architectural firm and engineering firm, the production team, etc.  All of those items can be editied to match your project and the logo can be changed to match your logo.</t>
  </si>
  <si>
    <r>
      <t xml:space="preserve">The sheet size is set for 24"h x 36"w.  This is not a standard Excel output size but you can use the </t>
    </r>
    <r>
      <rPr>
        <u/>
        <sz val="11"/>
        <color theme="8"/>
        <rFont val="Comic Sans MS"/>
        <family val="4"/>
      </rPr>
      <t xml:space="preserve">"Add Page Size" feature in Acrobat </t>
    </r>
    <r>
      <rPr>
        <sz val="11"/>
        <color theme="1"/>
        <rFont val="Comic Sans MS"/>
        <family val="2"/>
      </rPr>
      <t>to set up a sheet of that size in Acrobat and then print to .pdf that way.   In addition, this sheet size and the larger symbols generally will print satisfactorily if you scale it to fit on an 11 x 17 sheet size, which is a standard size for many printers and for Acrobat.</t>
    </r>
  </si>
  <si>
    <r>
      <t xml:space="preserve">The symbols were originally drawn based on using a black background because that seems to project better in a presentation.   But if you are printing the sheets out, it will use a lot of blank ink/toner and that may not be desirable.  Or you simply may prefer to have a white background.   To accomodate those preferences, two of the green control buttons at the bottom left side of the sheet can be used to toggle between a black background and a white background.   
The buttons simply run a macro that changes the color pallet from one named "FDE Primary" to "FDE Primary White" and back.   The colors are simply my preferences;  I like primary colors and I like using colors to help distinguish things like </t>
    </r>
    <r>
      <rPr>
        <b/>
        <u/>
        <sz val="11"/>
        <color theme="6"/>
        <rFont val="Comic Sans MS"/>
        <family val="4"/>
      </rPr>
      <t>a</t>
    </r>
    <r>
      <rPr>
        <sz val="11"/>
        <color theme="1"/>
        <rFont val="Comic Sans MS"/>
        <family val="2"/>
      </rPr>
      <t xml:space="preserve">nalog vs. </t>
    </r>
    <r>
      <rPr>
        <b/>
        <u/>
        <sz val="11"/>
        <color rgb="FF0070C0"/>
        <rFont val="Comic Sans MS"/>
        <family val="4"/>
      </rPr>
      <t>d</t>
    </r>
    <r>
      <rPr>
        <sz val="11"/>
        <color theme="1"/>
        <rFont val="Comic Sans MS"/>
        <family val="2"/>
      </rPr>
      <t>igital (</t>
    </r>
    <r>
      <rPr>
        <b/>
        <u/>
        <sz val="11"/>
        <color theme="6"/>
        <rFont val="Comic Sans MS"/>
        <family val="4"/>
      </rPr>
      <t>a</t>
    </r>
    <r>
      <rPr>
        <sz val="11"/>
        <color theme="1"/>
        <rFont val="Comic Sans MS"/>
        <family val="2"/>
      </rPr>
      <t xml:space="preserve">mber vs. </t>
    </r>
    <r>
      <rPr>
        <b/>
        <u/>
        <sz val="11"/>
        <color rgb="FF0070C0"/>
        <rFont val="Comic Sans MS"/>
        <family val="4"/>
      </rPr>
      <t>b</t>
    </r>
    <r>
      <rPr>
        <sz val="11"/>
        <color theme="1"/>
        <rFont val="Comic Sans MS"/>
        <family val="2"/>
      </rPr>
      <t xml:space="preserve">lue) for instance.  But, you could </t>
    </r>
    <r>
      <rPr>
        <u/>
        <sz val="11"/>
        <color theme="8"/>
        <rFont val="Comic Sans MS"/>
        <family val="4"/>
      </rPr>
      <t>edit the color pallets</t>
    </r>
    <r>
      <rPr>
        <sz val="11"/>
        <color theme="1"/>
        <rFont val="Comic Sans MS"/>
        <family val="2"/>
      </rPr>
      <t xml:space="preserve"> to create background colors and line and fill colors that matched your preferences and/or company standards.  </t>
    </r>
  </si>
  <si>
    <r>
      <rPr>
        <sz val="11"/>
        <color theme="1"/>
        <rFont val="Comic Sans MS"/>
        <family val="4"/>
      </rPr>
      <t xml:space="preserve">I personally believe that if you draw things like logic diagrams and system diagrams on a grid so that things tend to line up and have an orderly arrangement, then the drawing looks more presentable and is easier to read.  So, I </t>
    </r>
    <r>
      <rPr>
        <u/>
        <sz val="11"/>
        <color theme="8"/>
        <rFont val="Comic Sans MS"/>
        <family val="4"/>
      </rPr>
      <t>turn on Excel's "Snap to Grid" feature</t>
    </r>
    <r>
      <rPr>
        <sz val="11"/>
        <color theme="1"/>
        <rFont val="Comic Sans MS"/>
        <family val="4"/>
      </rPr>
      <t xml:space="preserve"> when I develop the system diagram, and the spreadsheet will likely be defaulted to that when you open it.  But you can always turn it off.</t>
    </r>
  </si>
  <si>
    <t>Logic Diagram Example</t>
  </si>
  <si>
    <t>09202000</t>
  </si>
  <si>
    <t>David Sellers</t>
  </si>
  <si>
    <t>Overview and General Instructions</t>
  </si>
  <si>
    <t>For symbols to be effective, it is important that the people reading them fully understand what they mean.  Since I originally created the symbols I use in this tool in PowerPoint for a training class and the slides included all of the details about what the various intputs, outputs, and constants meant, I decided to simply use the basic symbol description (for instance "PID Loop" or "Analog Input") in my symbol list in this tool and then provide a link that would open the appropriate PowerPoint slide to provide the details.  So, if you click the symbol name, that is what should happen as long as you have downloaded the PowerPoint show in addition to the Excel tool and placed it on your hard drive.</t>
  </si>
  <si>
    <t>Related to the preceding, the links I have created are relative links.  So, if you have placed the PowerPoint show file with the symbol definitions in it in the same folder as the spreadsheet tool, they should work with out any additional effort on your part.   However, if you made edits to the PowerPoint file to define a symbol you have created and wanted to rename it or wanted to keep it in a different location, then that will break the links.</t>
  </si>
  <si>
    <t>Each tab of the tool is set up to represent one sheet of a drawing set.  Currently, the first three sheets are dedicated to the symbols list and drawing list.   The drawing list has been set up so you can hyperlink to the appropriate tabs as associated with the different sheets in the drawing set.   The sheets after the first sheet include a fifth, green, control button that allows you to jump back to the first sheet and then use the drawing list to jump to a different sheet.  The current tool includes a blank sheet and sheets with a number of examples of the different logic diagrams that are essentailly the "answers" for some of the exercises we do in some of our training classes.</t>
  </si>
  <si>
    <t>TC-03</t>
  </si>
  <si>
    <t>Facility Dynamics NW Satellite Location  - 8560 North Buchanan Avenue,  Portland, Oregon 97203, Phone: ;  www.facilitydynamics.com</t>
  </si>
  <si>
    <t>Note that the symbol list includes a lopsided "Z" shaped line in addition to a straight line for each connection type.  The "Z" shape is actually a special MS Office shape.  It is a single shape with three connected lines in it.   Once you place it, you can drag the end points at each end of the "Z" to the start and end locations you want and drag a point in the middle of the vertical line to shift the position of it horizontally.   The shape makes it much faster to connect to points that are offset from each other relative to the time it takes to do it by drawing three lines.</t>
  </si>
  <si>
    <t>Notes</t>
  </si>
  <si>
    <t>Coordinate address during submittal review the the project specific hardware requirements and network architecture.</t>
  </si>
  <si>
    <t>Tune during the Cx process for stable operation under all operating conditions.</t>
  </si>
  <si>
    <t>OF 2</t>
  </si>
  <si>
    <t>Estimated value;  test prior to start up to manually determine how much time it takes the tower fan to coast from high speed to a stop and set the delay time for this value.</t>
  </si>
  <si>
    <t xml:space="preserve">Related to the grid setting, for reasons I have yet to understand, even thought the symbols were drawn on a 0.3 inch grid and the columns and rows are set to that in the spreadsheet, sometimes, Excel "elects" to change things slighty.  For instance, the grid will reset to 0.29 inches or when you paste an object in, it will not be quite an even multiple of the grid size.   </t>
  </si>
  <si>
    <t>For the time being, the way I work around that is to use the arrow keys to position the symbol so it is on the grid after I paste it in.  Usually I use one arrow key click up and one arrow key click left, which will put the top left corner of the symbol on the grid.  Then I "grab" the grip (the little black square that shows up when you mouse over a symbol) on lower right corner of othe symbol and push or pull it to the nearest grid intersection.   While that changes the aspect ratio of the various elements slightly (for instance, squares will no longer be true squares), for a small change, it is not detectable to the eye, at least to my eye.     But having things snapped to the grid makes it a lot easier to organize the drawing and interconnect the elements.</t>
  </si>
  <si>
    <t>How much this matters probably depends on how "annal" you are unless the connector is really long.    But if it bothers you, you can either turn off the "snap to grid" setting and manually position things.   Or, you can grab the grips on the individual elements and push or pull them so they are on a grid point, which is what I do.   Once you have done it to a symbol, it seems to hold if you copy and paste that symbol on a specific worksheet.</t>
  </si>
  <si>
    <t>The connectors typically snap to the center of the geometric shapes, not the corners.   The supporting PowerPoint that describes the symbols in detail discusses how this works if you are not familiar with this MS Office drawing object behavior.   This is actually a very useful feature becasue if you make sure your connectors are snapped to the objects they are connecting, then you can move objects around to re-organize your drawing and will not have to re-establish the connections.</t>
  </si>
  <si>
    <t xml:space="preserve">As I said, the supporting PowerPoint slides cover this in more detail.  The reason I mention this here is that using the procedure I describe above to slightly resize the symbols can sometimes result in the the grips for symbols that have a number of squares stacked vertically or horizontally to no longer be directly on a grid line.  So when you draw the connector, it may not be perfectly straight.   </t>
  </si>
  <si>
    <t xml:space="preserve">Initially, we addressed the issue by having the students use a pencil and paper to simply draw their own symbols for classroom exercises.   Of course, that made the process time consuming in terms of creating and duplicating symbols and after class, the students were still confronted with the need to develop a symbol library in a tool that they were comfortable using to draw electronically.  </t>
  </si>
  <si>
    <t>As a result, we decided to try to create a tool that used a fairly common, readily available drawing application.  Since the MS Office suite includes a substantial library of basic shapes and the objects created can be copied and pasted across all of the MS Object products,  and since many people running Apple's IOS have a Windows shell available, and since the objects created in MS office can be copied and pasted as bit maps into other applications, we chose MS Office as our drawing application.  Personally, I find it easiest to develop MS drawing objects in PowerPoint and since I had a slide set with many of our symbols already developed in it, I built from that starting point and developed the symbol library in PowerPoint.</t>
  </si>
  <si>
    <t>In an effort to address that challenge, in some venues, we started using free software packages like Eikon for Educators (Automated Logic Controls' programming language) or WindLGC (IDEC's programming langauge for their "smart relays") as a tool for interactively developing logic diagrams.  Both of these tools have the added benefit of allowing you to simulate your logic and verify that the "dominos" all fall in the right order (they can't simulate building/process dynamics).   But some might consider the diagrams produced to be proprietary in nature and thus, not particularly useful for construction documents.  And we also found that we were spending a lot of time teaching "how to use Eikon" or "how to use WindLGC" rather than "how to develop logic diagrams".</t>
  </si>
  <si>
    <t>Subsequently, I discovered that you could set row and column heights in terms of inches instead of points in Exel if you made the adjustment in the "Page Layout" view.   That capabiltiy, along with the ablity to quickly format the boarders on cells meant that it was fairly easy to make electronic "graph paper" in Excel.   In turn, that lead to the development of the tool you are currently looking at.</t>
  </si>
  <si>
    <t>The symbol set contains most of the common control functions used for building control systems.  Generally, the symbols are identical to the FDE AutoCAD symbols.  But in some cases, I have added some enhancements for teaching purposes or to accomodate some personal preferences that I have.  More complex functions can usually be built by combining multiple symbols.   For example, if you needed a High Selector for 7 inputs rather than 4, you could combine a number of 4 input selectors (Option 1 below).   Or, you could create and define a new symbol in your symbol list that was exactly what you needed, as illustrated by Option 2.</t>
  </si>
  <si>
    <t>Related to this, I also find it handy to have a visual display of the grid available when I am drawing (basically, I like to have my electronic drawing sheet look like graph paper).   But when I print, I may want to print with out the "graph paper" look, either to meet a client's preference or so that the sheet looks less "busy".   So, I have two green control buttons set up to turn the grid display on and off.  All the marco does is select the entire spreadsheet and then add or remove boarders from the cells, meaning you could do it manually that way.   Note that the color pallet affects the way the grid will look since the border colors come from the color pallet.</t>
  </si>
  <si>
    <t>To address that issue, I included cells where you can enter the location and file name for the PowerPoint show file that defines the symbols.   If you enter the appropriate information in those two cells, then the hyperlinks are set up to "read" that information and update accordingly.   This is a new feature and I have not tested it a lot, so if you have problems with it, you may have to directly edit each of the links.  But so far, in the limited testing that I have done, it seems to work.</t>
  </si>
  <si>
    <t>If you keep the "Blank" sheet blank, you can make additional sheets by clicking on the word "Blank" on the tab, right clicking, and then selecting the "Move or Copy …" function and then selecting the location where you want the new sheet.  Be sure to click the "Copy" check box that is in the dialog box, otherwise you will just move the "Blank" tab instead of copying it.   Excel will automatically assign a new name to the new tab in the form of &lt;Blank#&gt; where # represents how many copies you have made of the tab (i.e., the first copy will be "Blank 2", the second "Blank 3", etc.).   But if you double click on the tab name, you can edit it to what ever you want to name it.</t>
  </si>
  <si>
    <t>Blank sheet to start your own drawing</t>
  </si>
  <si>
    <t>Hi Signal Selector Example</t>
  </si>
  <si>
    <t>Bureaucratic Affairs Building HHW Hx Control Example - Basic Heat Exchanger Control</t>
  </si>
  <si>
    <t>Bureaucratic Affairs Building HHW Hx Control Example - Enhanced features to improve performance and utility and save energy</t>
  </si>
  <si>
    <t>Bureacratic Affairs Building Occupancy Control Logic Example</t>
  </si>
  <si>
    <t>Bureacratic Affairs Building Finned Tube Radiation Zone Control Example</t>
  </si>
  <si>
    <t>TC-04 and TC-05</t>
  </si>
  <si>
    <t>Bureacratic Affairs Building Hot Water Pump Control Example</t>
  </si>
  <si>
    <t>University of Wisconsin DDC Class Mixed Air Section Control Exercise Solution</t>
  </si>
  <si>
    <t>Two Speed Cooling Tower Fan with Bypass Valve Control Example</t>
  </si>
  <si>
    <t>Supporting Information</t>
  </si>
  <si>
    <t>Supporting information for the Bureaucratic Affairs Building including a HW system diagram, floor plans with FTR zones shown, and images from the building model.</t>
  </si>
  <si>
    <t>© 2017 Faciltiy Dynamics Engineering - All Rights Reserved</t>
  </si>
  <si>
    <t>Notice:
Facility Dynamics Engineering has provided this spreadsheet to support training classes and personal development.   We are happy to have you use it to learn about building systems and related concepts and calculations   But you are using it at your own risk and neither FDE nor I can be responsible for the results you generate with it and the decisions you make as a result.  Please check your work and use your head.
In addition, we consider the spreadsheet to be original work and intellectual property.  In other words, we own the spreadsheet and it is copyrighted in our name. Having said that, it is important to us to strike an appropriate balance between a desire to support the industry and pass on knowledge that has been handed down to us by our mentors and people like Isaac Newton and Willis Carrier for example, while protecting our intellectual property rights. So thank you in advance for being conscious of that as you apply this spreadsheet.
By opening and working with this file, you are acknowledging that you have read and understand this copyright notice and will comply with its requirements including our list of permissions.  To view our permissions, please visit http://www.av8rdas.com/copyright-and-permissions.html.</t>
  </si>
  <si>
    <t>CW Temp. Controll</t>
  </si>
  <si>
    <t>Set the drive up for 4-ma = 0 hertz and 20 ma = 60 hertz</t>
  </si>
  <si>
    <t>Cooling Tower Leaving Water Temperature Control</t>
  </si>
  <si>
    <t>Coordinate with the tower vendor to determine the minimum allowable tower fan speed and set this value to deliver that.</t>
  </si>
  <si>
    <t>During start-up, with the tower fan at high speed, command the drive "Off" and document how long it takes the fan to coast to a stop.   Program the fan VFD deceleration ramp so that the fan can ont be slowed down any faster than this to prevent an operator over-ride from full speed to minimum speed from over-stressing the drive system and hub bolts.</t>
  </si>
  <si>
    <t>During commissioning, perform a two point relative calibration of these sensors to ensure they both read the same value at the same temperature and eliminate issues associated with differences between their out of the box accuracy.</t>
  </si>
  <si>
    <t>Graphics, Trends, Alarms, Messages, Hardwired Safety</t>
  </si>
  <si>
    <t>Logic Diagram Symbols v9.ppsx</t>
  </si>
  <si>
    <t>Set by the Electrical Contractor per the requirements of the NEC.</t>
  </si>
  <si>
    <t>Coordinate with the Cooling Tower start-up technician for appropriate set point and document in As Built drawings.</t>
  </si>
  <si>
    <t>Coordinate with the Electrical Contractor and VFD vendor to set proprietary VFD safeties as required by the vendor and project operating conditions.</t>
  </si>
  <si>
    <t>Notes (continued)</t>
  </si>
  <si>
    <t>See sheet TC-02 for Notes</t>
  </si>
  <si>
    <t>Continued from Sheet TC-01</t>
  </si>
  <si>
    <t>(Continued on TC-02)</t>
  </si>
  <si>
    <t>(Continued from TC-01;  See TC-01 for Notes)</t>
  </si>
  <si>
    <t xml:space="preserve">Traditionally, FDE produces their logic diagrams using AutoCAD and our symbol library exists in that format.  But I have come to realize that when we are teaching logic diagrams and trying to have students develop their own, one of the obsticles to success is having a symbol library and drawing tool available to use.   These days, students that are practicing engineers frequently have access to and familiarity with AutoCAD so for those students, simply providing our library in its AutoCAD format was a reasonable solution.  But for some of the classes we are involved with, there are technical folks performing technical functions, commissioning and operations in particular, who understand and want to communicate logic but, because of their background, are not "fluent" in AutoCAD and/or do not have access to it.
</t>
  </si>
  <si>
    <t>The spreadsheet has been set up to use the column and row features of Excel to create electronic graph paper.   The grid is set for 0.30 inches square.   If you wanted to adjust it and the symbols to some other dimension,  you can set row with and column height to units other than points by using the "Page View" setting on the "View" tab, selecting the rows and columns you want to adjust, and entering the desired dimension and related units.</t>
  </si>
  <si>
    <t>If you are not accustomed to drawing things with Microsoft Office shapes and connectors, you may find some or all of the following YouTube video tutorials to be helpful.   Some of them show the techniques in Word, some in PowerPoint, and some in Excel, but once you learn the technique in one application, you can apply it in the others.   
In addition, the videos are particular to a specific version office (Office 2016 typically).   But I have been using Office for a long time and the techniques are the same as they have been for years.  The biggest thing is figuring out where the version of Office has placed the commands.   This typcially drives me nuts when I get a new version of Office installed;  stuff that I could do in my sleep takes 10 minutes because someone decided to put the command in a different drop down menu or renamed it.   
Personally, I usually can resolve this by doing a Google Search for the command and listing the specific version of the application that I am using.  For example I might search for "Snap to grid;  Excel 2016".</t>
  </si>
  <si>
    <r>
      <t>© 2017</t>
    </r>
    <r>
      <rPr>
        <sz val="11"/>
        <color theme="1"/>
        <rFont val="Comic Sans MS"/>
        <family val="2"/>
      </rPr>
      <t xml:space="preserve"> Faciltiy Dynamics Engineering - All Rights Reserved  (E-mail or call to check about reserving lefts)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</si>
</sst>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dd\ mmmm\ dd\,\ yyyy"/>
    <numFmt numFmtId="165" formatCode="#,##0.0000"/>
    <numFmt numFmtId="166" formatCode="##."/>
    <numFmt numFmtId="167" formatCode="."/>
  </numFmts>
  <fonts count="30" x14ac:knownFonts="1">
    <font>
      <sz val="11"/>
      <color theme="1"/>
      <name val="Comic Sans MS"/>
      <family val="2"/>
    </font>
    <font>
      <b/>
      <sz val="11"/>
      <color theme="1"/>
      <name val="Comic Sans MS"/>
      <family val="4"/>
    </font>
    <font>
      <u/>
      <sz val="24"/>
      <color theme="0"/>
      <name val="Comic Sans MS"/>
      <family val="2"/>
    </font>
    <font>
      <u/>
      <sz val="18"/>
      <color rgb="FF00B0F0"/>
      <name val="Comic Sans MS"/>
      <family val="2"/>
    </font>
    <font>
      <u/>
      <sz val="11"/>
      <color rgb="FF00B0F0"/>
      <name val="Comic Sans MS"/>
      <family val="2"/>
    </font>
    <font>
      <b/>
      <sz val="28"/>
      <color theme="0"/>
      <name val="Arial"/>
      <family val="2"/>
    </font>
    <font>
      <sz val="18"/>
      <color theme="0"/>
      <name val="Arial"/>
      <family val="2"/>
    </font>
    <font>
      <sz val="30"/>
      <color theme="0"/>
      <name val="Arial"/>
      <family val="2"/>
    </font>
    <font>
      <sz val="24"/>
      <color theme="0"/>
      <name val="Arial"/>
      <family val="2"/>
    </font>
    <font>
      <sz val="20"/>
      <color theme="0"/>
      <name val="Arial"/>
      <family val="2"/>
    </font>
    <font>
      <sz val="16"/>
      <color theme="0"/>
      <name val="Arial"/>
      <family val="2"/>
    </font>
    <font>
      <sz val="14"/>
      <color theme="0"/>
      <name val="Arial"/>
      <family val="2"/>
    </font>
    <font>
      <sz val="11"/>
      <color theme="0"/>
      <name val="Comic Sans MS"/>
      <family val="4"/>
    </font>
    <font>
      <sz val="11"/>
      <color theme="0"/>
      <name val="Arial"/>
      <family val="2"/>
    </font>
    <font>
      <sz val="18"/>
      <color theme="0"/>
      <name val="Comic Sans MS"/>
      <family val="2"/>
    </font>
    <font>
      <u/>
      <sz val="18"/>
      <color theme="0"/>
      <name val="Comic Sans MS"/>
      <family val="2"/>
    </font>
    <font>
      <sz val="11"/>
      <color theme="0"/>
      <name val="Comic Sans MS"/>
      <family val="2"/>
    </font>
    <font>
      <sz val="12"/>
      <name val="Comic Sans MS"/>
      <family val="4"/>
    </font>
    <font>
      <sz val="12"/>
      <color indexed="8"/>
      <name val="Comic Sans MS"/>
      <family val="4"/>
    </font>
    <font>
      <i/>
      <sz val="12"/>
      <color indexed="8"/>
      <name val="Times New Roman"/>
      <family val="1"/>
    </font>
    <font>
      <b/>
      <sz val="12"/>
      <color indexed="8"/>
      <name val="Comic Sans MS"/>
      <family val="4"/>
    </font>
    <font>
      <b/>
      <i/>
      <sz val="12"/>
      <color theme="0"/>
      <name val="Comic Sans MS"/>
      <family val="4"/>
    </font>
    <font>
      <sz val="11"/>
      <color theme="1"/>
      <name val="Comic Sans MS"/>
      <family val="2"/>
    </font>
    <font>
      <u/>
      <sz val="11"/>
      <color theme="8"/>
      <name val="Comic Sans MS"/>
      <family val="4"/>
    </font>
    <font>
      <b/>
      <u/>
      <sz val="11"/>
      <color theme="6"/>
      <name val="Comic Sans MS"/>
      <family val="4"/>
    </font>
    <font>
      <b/>
      <u/>
      <sz val="11"/>
      <color rgb="FF0070C0"/>
      <name val="Comic Sans MS"/>
      <family val="4"/>
    </font>
    <font>
      <sz val="11"/>
      <color theme="1"/>
      <name val="Comic Sans MS"/>
      <family val="4"/>
    </font>
    <font>
      <sz val="19"/>
      <color theme="0"/>
      <name val="Arial"/>
      <family val="2"/>
    </font>
    <font>
      <sz val="28"/>
      <color theme="0"/>
      <name val="Arial"/>
      <family val="2"/>
    </font>
    <font>
      <sz val="18"/>
      <color theme="0"/>
      <name val="Comic Sans MS"/>
      <family val="4"/>
    </font>
  </fonts>
  <fills count="6">
    <fill>
      <patternFill patternType="none"/>
    </fill>
    <fill>
      <patternFill patternType="gray125"/>
    </fill>
    <fill>
      <patternFill patternType="solid">
        <fgColor theme="1"/>
        <bgColor indexed="64"/>
      </patternFill>
    </fill>
    <fill>
      <patternFill patternType="solid">
        <fgColor rgb="FF0000FF"/>
        <bgColor indexed="64"/>
      </patternFill>
    </fill>
    <fill>
      <patternFill patternType="solid">
        <fgColor theme="5"/>
        <bgColor indexed="64"/>
      </patternFill>
    </fill>
    <fill>
      <patternFill patternType="solid">
        <fgColor theme="0"/>
        <bgColor indexed="64"/>
      </patternFill>
    </fill>
  </fills>
  <borders count="3">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4"/>
      </left>
      <right style="medium">
        <color theme="4"/>
      </right>
      <top style="medium">
        <color theme="4"/>
      </top>
      <bottom style="medium">
        <color theme="4"/>
      </bottom>
      <diagonal/>
    </border>
  </borders>
  <cellStyleXfs count="4">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17" fillId="0" borderId="0">
      <alignment vertical="top"/>
    </xf>
  </cellStyleXfs>
  <cellXfs count="138">
    <xf numFmtId="0" fontId="0" fillId="0" borderId="0" xfId="0"/>
    <xf numFmtId="0" fontId="0" fillId="2" borderId="1" xfId="0" applyFill="1" applyBorder="1"/>
    <xf numFmtId="0" fontId="3" fillId="2" borderId="1" xfId="1" applyFill="1" applyBorder="1" applyAlignment="1">
      <alignment horizontal="left" vertical="center"/>
    </xf>
    <xf numFmtId="0" fontId="0" fillId="2" borderId="1" xfId="0" applyFill="1" applyBorder="1" applyAlignment="1"/>
    <xf numFmtId="0" fontId="6" fillId="2" borderId="1" xfId="0" applyFont="1" applyFill="1" applyBorder="1" applyAlignment="1">
      <alignment vertical="top" wrapText="1"/>
    </xf>
    <xf numFmtId="0" fontId="17" fillId="0" borderId="0" xfId="3">
      <alignment vertical="top"/>
    </xf>
    <xf numFmtId="4" fontId="18" fillId="0" borderId="0" xfId="0" applyNumberFormat="1" applyFont="1" applyFill="1" applyAlignment="1">
      <alignment horizontal="center" vertical="top"/>
    </xf>
    <xf numFmtId="0" fontId="0" fillId="0" borderId="0" xfId="0" applyFont="1" applyAlignment="1">
      <alignment vertical="top"/>
    </xf>
    <xf numFmtId="0" fontId="17" fillId="0" borderId="0" xfId="3" applyFill="1" applyAlignment="1">
      <alignment vertical="top"/>
    </xf>
    <xf numFmtId="0" fontId="17" fillId="0" borderId="0" xfId="3" applyAlignment="1">
      <alignment vertical="top"/>
    </xf>
    <xf numFmtId="0" fontId="0" fillId="0" borderId="0" xfId="0" applyAlignment="1">
      <alignment vertical="top"/>
    </xf>
    <xf numFmtId="1" fontId="0" fillId="4" borderId="2" xfId="0" applyNumberFormat="1" applyFill="1" applyBorder="1" applyAlignment="1">
      <alignment horizontal="center" vertical="center"/>
    </xf>
    <xf numFmtId="0" fontId="0" fillId="0" borderId="0" xfId="0" applyAlignment="1">
      <alignment vertical="center"/>
    </xf>
    <xf numFmtId="0" fontId="17" fillId="5" borderId="0" xfId="3" applyFill="1" applyAlignment="1">
      <alignment vertical="top"/>
    </xf>
    <xf numFmtId="3" fontId="17" fillId="5" borderId="0" xfId="3" applyNumberFormat="1" applyFill="1" applyAlignment="1">
      <alignment vertical="top"/>
    </xf>
    <xf numFmtId="0" fontId="18" fillId="5" borderId="0" xfId="3" applyFont="1" applyFill="1" applyAlignment="1" applyProtection="1">
      <alignment vertical="top"/>
    </xf>
    <xf numFmtId="0" fontId="19" fillId="5" borderId="0" xfId="3" applyFont="1" applyFill="1" applyAlignment="1" applyProtection="1">
      <alignment horizontal="left" vertical="top"/>
    </xf>
    <xf numFmtId="3" fontId="19" fillId="5" borderId="0" xfId="3" applyNumberFormat="1" applyFont="1" applyFill="1" applyAlignment="1" applyProtection="1">
      <alignment vertical="top"/>
    </xf>
    <xf numFmtId="0" fontId="20" fillId="5" borderId="0" xfId="3" applyFont="1" applyFill="1" applyAlignment="1" applyProtection="1">
      <alignment horizontal="left" vertical="top"/>
    </xf>
    <xf numFmtId="3" fontId="18" fillId="5" borderId="0" xfId="3" applyNumberFormat="1" applyFont="1" applyFill="1" applyAlignment="1" applyProtection="1">
      <alignment vertical="top"/>
    </xf>
    <xf numFmtId="0" fontId="18" fillId="5" borderId="0" xfId="0" applyFont="1" applyFill="1" applyAlignment="1" applyProtection="1">
      <alignment vertical="top"/>
    </xf>
    <xf numFmtId="0" fontId="0" fillId="5" borderId="0" xfId="0" applyFont="1" applyFill="1" applyAlignment="1">
      <alignment vertical="top"/>
    </xf>
    <xf numFmtId="4" fontId="18" fillId="5" borderId="0" xfId="0" applyNumberFormat="1" applyFont="1" applyFill="1" applyAlignment="1">
      <alignment horizontal="center" vertical="top"/>
    </xf>
    <xf numFmtId="3" fontId="18" fillId="5" borderId="0" xfId="0" applyNumberFormat="1" applyFont="1" applyFill="1" applyAlignment="1">
      <alignment horizontal="center" vertical="top"/>
    </xf>
    <xf numFmtId="165" fontId="18" fillId="5" borderId="0" xfId="0" applyNumberFormat="1" applyFont="1" applyFill="1" applyAlignment="1">
      <alignment horizontal="center" vertical="top"/>
    </xf>
    <xf numFmtId="166" fontId="0" fillId="5" borderId="0" xfId="0" applyNumberFormat="1" applyFill="1" applyAlignment="1">
      <alignment vertical="top"/>
    </xf>
    <xf numFmtId="0" fontId="0" fillId="5" borderId="0" xfId="0" applyFill="1" applyAlignment="1">
      <alignment vertical="center"/>
    </xf>
    <xf numFmtId="0" fontId="0" fillId="0" borderId="0" xfId="0" applyAlignment="1">
      <alignment horizontal="left" vertical="center"/>
    </xf>
    <xf numFmtId="0" fontId="18" fillId="5" borderId="0" xfId="0" applyFont="1" applyFill="1" applyAlignment="1">
      <alignment vertical="center"/>
    </xf>
    <xf numFmtId="0" fontId="0" fillId="5" borderId="0" xfId="0" applyFont="1" applyFill="1" applyAlignment="1">
      <alignment vertical="center"/>
    </xf>
    <xf numFmtId="0" fontId="18" fillId="5" borderId="0" xfId="0" applyFont="1" applyFill="1" applyAlignment="1">
      <alignment horizontal="center" vertical="center"/>
    </xf>
    <xf numFmtId="4" fontId="18" fillId="5" borderId="0" xfId="0" applyNumberFormat="1" applyFont="1" applyFill="1" applyAlignment="1">
      <alignment horizontal="center" vertical="center"/>
    </xf>
    <xf numFmtId="165" fontId="18" fillId="5" borderId="0" xfId="0" applyNumberFormat="1" applyFont="1" applyFill="1" applyAlignment="1">
      <alignment horizontal="center" vertical="center"/>
    </xf>
    <xf numFmtId="4" fontId="18" fillId="0" borderId="0" xfId="0" applyNumberFormat="1" applyFont="1" applyFill="1" applyAlignment="1">
      <alignment horizontal="center" vertical="center"/>
    </xf>
    <xf numFmtId="0" fontId="0" fillId="0" borderId="0" xfId="0" applyFont="1" applyAlignment="1">
      <alignment vertical="center"/>
    </xf>
    <xf numFmtId="166" fontId="0" fillId="2" borderId="0" xfId="0" applyNumberFormat="1" applyFill="1" applyAlignment="1">
      <alignment vertical="center"/>
    </xf>
    <xf numFmtId="0" fontId="0" fillId="2" borderId="0" xfId="0" applyFill="1" applyAlignment="1">
      <alignment vertical="center"/>
    </xf>
    <xf numFmtId="166" fontId="0" fillId="5" borderId="0" xfId="0" applyNumberFormat="1" applyFill="1" applyAlignment="1">
      <alignment vertical="center" wrapText="1"/>
    </xf>
    <xf numFmtId="1" fontId="0" fillId="5" borderId="0" xfId="0" applyNumberFormat="1" applyFill="1" applyAlignment="1">
      <alignment vertical="center"/>
    </xf>
    <xf numFmtId="166" fontId="0" fillId="5" borderId="0" xfId="0" applyNumberFormat="1" applyFill="1" applyAlignment="1">
      <alignment horizontal="left" vertical="top"/>
    </xf>
    <xf numFmtId="166" fontId="0" fillId="5" borderId="0" xfId="0" applyNumberFormat="1" applyFill="1" applyAlignment="1">
      <alignment horizontal="left" vertical="center"/>
    </xf>
    <xf numFmtId="0" fontId="2" fillId="2" borderId="1" xfId="0" applyFont="1" applyFill="1" applyBorder="1" applyAlignment="1">
      <alignment horizontal="left" vertical="center"/>
    </xf>
    <xf numFmtId="0" fontId="14" fillId="2" borderId="1" xfId="0" applyFont="1" applyFill="1" applyBorder="1"/>
    <xf numFmtId="0" fontId="1" fillId="2" borderId="1" xfId="0" applyFont="1" applyFill="1" applyBorder="1"/>
    <xf numFmtId="0" fontId="16" fillId="2" borderId="1" xfId="0" applyFont="1" applyFill="1" applyBorder="1"/>
    <xf numFmtId="0" fontId="2" fillId="2" borderId="1" xfId="0" applyFont="1" applyFill="1" applyBorder="1" applyAlignment="1">
      <alignment horizontal="left" vertical="center"/>
    </xf>
    <xf numFmtId="0" fontId="14" fillId="2" borderId="1" xfId="0" applyFont="1" applyFill="1" applyBorder="1" applyAlignment="1">
      <alignment vertical="center"/>
    </xf>
    <xf numFmtId="0" fontId="3" fillId="2" borderId="1" xfId="1" applyFill="1" applyBorder="1" applyAlignment="1">
      <alignment horizontal="left" vertical="center"/>
    </xf>
    <xf numFmtId="0" fontId="3" fillId="2" borderId="1" xfId="1" applyFill="1" applyBorder="1" applyAlignment="1">
      <alignment vertical="center"/>
    </xf>
    <xf numFmtId="166" fontId="0" fillId="5" borderId="0" xfId="0" applyNumberFormat="1" applyFill="1" applyAlignment="1">
      <alignment vertical="top"/>
    </xf>
    <xf numFmtId="0" fontId="2" fillId="2" borderId="1" xfId="0" applyFont="1" applyFill="1" applyBorder="1" applyAlignment="1">
      <alignment horizontal="left" vertical="center"/>
    </xf>
    <xf numFmtId="0" fontId="3" fillId="2" borderId="1" xfId="1" applyFill="1" applyBorder="1" applyAlignment="1">
      <alignment horizontal="left" vertical="center"/>
    </xf>
    <xf numFmtId="0" fontId="14" fillId="2" borderId="0" xfId="0" applyFont="1" applyFill="1" applyBorder="1" applyAlignment="1">
      <alignment horizontal="left" vertical="top" wrapText="1"/>
    </xf>
    <xf numFmtId="0" fontId="0" fillId="2" borderId="0" xfId="0" applyFill="1" applyBorder="1"/>
    <xf numFmtId="0" fontId="2" fillId="2" borderId="0" xfId="0" applyFont="1" applyFill="1" applyBorder="1" applyAlignment="1">
      <alignment horizontal="left" vertical="center"/>
    </xf>
    <xf numFmtId="0" fontId="14" fillId="2" borderId="0" xfId="0" applyFont="1" applyFill="1" applyBorder="1" applyAlignment="1">
      <alignment vertical="top"/>
    </xf>
    <xf numFmtId="0" fontId="0" fillId="2" borderId="0" xfId="0" applyFill="1" applyBorder="1" applyAlignment="1">
      <alignment vertical="top"/>
    </xf>
    <xf numFmtId="0" fontId="14" fillId="2" borderId="0" xfId="0" applyFont="1" applyFill="1" applyBorder="1"/>
    <xf numFmtId="167" fontId="14" fillId="2" borderId="0" xfId="0" applyNumberFormat="1" applyFont="1" applyFill="1" applyBorder="1" applyAlignment="1">
      <alignment horizontal="right" vertical="top"/>
    </xf>
    <xf numFmtId="0" fontId="3" fillId="2" borderId="0" xfId="1" applyFill="1" applyBorder="1" applyAlignment="1">
      <alignment horizontal="left" vertical="center"/>
    </xf>
    <xf numFmtId="0" fontId="0" fillId="2" borderId="0" xfId="0" applyFill="1" applyBorder="1" applyAlignment="1"/>
    <xf numFmtId="0" fontId="6" fillId="2" borderId="0" xfId="0" applyFont="1" applyFill="1" applyBorder="1" applyAlignment="1">
      <alignment vertical="top" wrapText="1"/>
    </xf>
    <xf numFmtId="0" fontId="14" fillId="2" borderId="0" xfId="0" applyFont="1" applyFill="1" applyBorder="1" applyAlignment="1">
      <alignment horizontal="left" vertical="center"/>
    </xf>
    <xf numFmtId="0" fontId="14" fillId="2" borderId="0" xfId="0" applyFont="1" applyFill="1" applyBorder="1" applyAlignment="1">
      <alignment horizontal="left" vertical="center" wrapText="1"/>
    </xf>
    <xf numFmtId="0" fontId="26" fillId="0" borderId="0" xfId="0" applyFont="1" applyAlignment="1">
      <alignment vertical="top"/>
    </xf>
    <xf numFmtId="0" fontId="0" fillId="0" borderId="0" xfId="0" applyAlignment="1">
      <alignment vertical="top"/>
    </xf>
    <xf numFmtId="0" fontId="0" fillId="5" borderId="0" xfId="0" applyFill="1" applyAlignment="1">
      <alignment vertical="center" wrapText="1"/>
    </xf>
    <xf numFmtId="166" fontId="0" fillId="5" borderId="0" xfId="0" applyNumberFormat="1" applyFill="1" applyAlignment="1">
      <alignment vertical="top"/>
    </xf>
    <xf numFmtId="0" fontId="0" fillId="5" borderId="0" xfId="1" applyFont="1" applyFill="1" applyAlignment="1">
      <alignment vertical="center" wrapText="1"/>
    </xf>
    <xf numFmtId="0" fontId="22" fillId="5" borderId="0" xfId="1" applyFont="1" applyFill="1" applyAlignment="1">
      <alignment vertical="center" wrapText="1"/>
    </xf>
    <xf numFmtId="0" fontId="26" fillId="5" borderId="0" xfId="1" applyFont="1" applyFill="1" applyAlignment="1">
      <alignment vertical="center" wrapText="1"/>
    </xf>
    <xf numFmtId="0" fontId="0" fillId="5" borderId="0" xfId="0" applyFill="1" applyBorder="1" applyAlignment="1">
      <alignment vertical="center" wrapText="1"/>
    </xf>
    <xf numFmtId="0" fontId="0" fillId="5" borderId="0" xfId="0" applyFill="1" applyAlignment="1">
      <alignment horizontal="left" vertical="center"/>
    </xf>
    <xf numFmtId="0" fontId="0" fillId="5" borderId="0" xfId="0" applyFill="1" applyAlignment="1">
      <alignment wrapText="1"/>
    </xf>
    <xf numFmtId="0" fontId="0" fillId="5" borderId="0" xfId="0" applyFill="1" applyAlignment="1">
      <alignment horizontal="left" vertical="center" wrapText="1"/>
    </xf>
    <xf numFmtId="164" fontId="0" fillId="5" borderId="0" xfId="0" applyNumberFormat="1" applyFill="1" applyAlignment="1">
      <alignment horizontal="left" vertical="top"/>
    </xf>
    <xf numFmtId="0" fontId="18" fillId="5" borderId="0" xfId="0" applyFont="1" applyFill="1" applyAlignment="1">
      <alignment horizontal="left" vertical="top"/>
    </xf>
    <xf numFmtId="0" fontId="18" fillId="5" borderId="0" xfId="0" quotePrefix="1" applyFont="1" applyFill="1" applyAlignment="1">
      <alignment horizontal="left" vertical="top"/>
    </xf>
    <xf numFmtId="0" fontId="21" fillId="3" borderId="0" xfId="3" applyFont="1" applyFill="1" applyAlignment="1" applyProtection="1">
      <alignment horizontal="left" vertical="top" wrapText="1"/>
    </xf>
    <xf numFmtId="0" fontId="0" fillId="2" borderId="0" xfId="0" applyFill="1" applyAlignment="1">
      <alignment vertical="center"/>
    </xf>
    <xf numFmtId="0" fontId="0" fillId="0" borderId="0" xfId="0" applyAlignment="1">
      <alignment vertical="top" wrapText="1"/>
    </xf>
    <xf numFmtId="0" fontId="0" fillId="5" borderId="0" xfId="0" applyFill="1" applyAlignment="1">
      <alignment vertical="top" wrapText="1"/>
    </xf>
    <xf numFmtId="166" fontId="0" fillId="5" borderId="0" xfId="0" applyNumberFormat="1" applyFill="1" applyAlignment="1">
      <alignment vertical="center" wrapText="1"/>
    </xf>
    <xf numFmtId="0" fontId="14" fillId="2" borderId="1" xfId="0" applyFont="1" applyFill="1" applyBorder="1" applyAlignment="1">
      <alignment horizontal="right" vertical="center"/>
    </xf>
    <xf numFmtId="0" fontId="3" fillId="2" borderId="1" xfId="1" applyFill="1" applyBorder="1" applyAlignment="1">
      <alignment horizontal="left" vertical="center" wrapText="1"/>
    </xf>
    <xf numFmtId="0" fontId="3" fillId="2" borderId="1" xfId="1" applyFill="1" applyBorder="1" applyAlignment="1">
      <alignment horizontal="left" vertical="center"/>
    </xf>
    <xf numFmtId="0" fontId="14" fillId="2" borderId="1" xfId="0" applyFont="1" applyFill="1" applyBorder="1" applyAlignment="1">
      <alignment horizontal="center" vertical="center"/>
    </xf>
    <xf numFmtId="0" fontId="3" fillId="2" borderId="1" xfId="1" applyFill="1" applyBorder="1" applyAlignment="1">
      <alignment horizontal="center" vertical="top"/>
    </xf>
    <xf numFmtId="0" fontId="3" fillId="2" borderId="1" xfId="1" applyFill="1" applyBorder="1" applyAlignment="1">
      <alignment horizontal="center" vertical="top" wrapText="1"/>
    </xf>
    <xf numFmtId="0" fontId="3" fillId="2" borderId="1" xfId="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left" vertical="top" wrapText="1"/>
    </xf>
    <xf numFmtId="0" fontId="6" fillId="2" borderId="1" xfId="0" applyFont="1" applyFill="1" applyBorder="1" applyAlignment="1">
      <alignment horizontal="center" vertical="center"/>
    </xf>
    <xf numFmtId="0" fontId="2" fillId="2" borderId="1" xfId="0" applyFont="1" applyFill="1" applyBorder="1" applyAlignment="1">
      <alignment horizontal="left" vertical="center"/>
    </xf>
    <xf numFmtId="0" fontId="11" fillId="2" borderId="1" xfId="0" applyFont="1" applyFill="1" applyBorder="1" applyAlignment="1">
      <alignment horizontal="left" vertical="center"/>
    </xf>
    <xf numFmtId="0" fontId="5"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28" fillId="2" borderId="1" xfId="0" applyFont="1" applyFill="1" applyBorder="1" applyAlignment="1">
      <alignment horizontal="center" textRotation="90"/>
    </xf>
    <xf numFmtId="0" fontId="8" fillId="2" borderId="1" xfId="0" applyFont="1" applyFill="1" applyBorder="1" applyAlignment="1">
      <alignment horizontal="center" textRotation="90"/>
    </xf>
    <xf numFmtId="0" fontId="6" fillId="2" borderId="1" xfId="0" applyFont="1" applyFill="1" applyBorder="1" applyAlignment="1">
      <alignment horizontal="center" textRotation="90" wrapText="1"/>
    </xf>
    <xf numFmtId="0" fontId="11" fillId="2" borderId="1" xfId="0" applyFont="1" applyFill="1" applyBorder="1" applyAlignment="1">
      <alignment horizontal="center" vertical="center"/>
    </xf>
    <xf numFmtId="0" fontId="27"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3" fillId="2" borderId="1" xfId="0" applyFont="1" applyFill="1" applyBorder="1" applyAlignment="1">
      <alignment horizontal="left" vertical="center"/>
    </xf>
    <xf numFmtId="0" fontId="12" fillId="2" borderId="1" xfId="0" applyFont="1" applyFill="1" applyBorder="1" applyAlignment="1">
      <alignment horizontal="left" vertical="center"/>
    </xf>
    <xf numFmtId="14" fontId="12" fillId="2" borderId="1" xfId="0" applyNumberFormat="1" applyFont="1" applyFill="1" applyBorder="1" applyAlignment="1">
      <alignment horizontal="lef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4" fillId="2" borderId="1" xfId="1" applyFont="1" applyFill="1" applyBorder="1" applyAlignment="1">
      <alignment horizontal="left" vertical="center"/>
    </xf>
    <xf numFmtId="0" fontId="6" fillId="2" borderId="0" xfId="0" applyFont="1" applyFill="1" applyBorder="1" applyAlignment="1">
      <alignment horizontal="center" vertical="center"/>
    </xf>
    <xf numFmtId="0" fontId="13" fillId="2" borderId="0" xfId="0" applyFont="1" applyFill="1" applyBorder="1" applyAlignment="1">
      <alignment horizontal="left" vertical="center"/>
    </xf>
    <xf numFmtId="0" fontId="12" fillId="2" borderId="0" xfId="0" applyFont="1" applyFill="1" applyBorder="1" applyAlignment="1">
      <alignment horizontal="left" vertical="center"/>
    </xf>
    <xf numFmtId="0" fontId="11" fillId="2" borderId="0" xfId="0" applyFont="1" applyFill="1" applyBorder="1" applyAlignment="1">
      <alignment horizontal="center" vertical="center"/>
    </xf>
    <xf numFmtId="0" fontId="6" fillId="2"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14" fillId="2" borderId="0" xfId="0" applyFont="1" applyFill="1" applyBorder="1" applyAlignment="1">
      <alignment horizontal="left" vertical="center" wrapText="1"/>
    </xf>
    <xf numFmtId="167" fontId="14" fillId="2" borderId="0" xfId="0" applyNumberFormat="1" applyFont="1" applyFill="1" applyBorder="1" applyAlignment="1">
      <alignment horizontal="right" vertical="center"/>
    </xf>
    <xf numFmtId="0" fontId="14" fillId="2" borderId="0" xfId="1" applyFont="1" applyFill="1" applyBorder="1" applyAlignment="1">
      <alignment horizontal="left" vertical="center"/>
    </xf>
    <xf numFmtId="167" fontId="14" fillId="2" borderId="0" xfId="0" applyNumberFormat="1" applyFont="1" applyFill="1" applyBorder="1" applyAlignment="1">
      <alignment horizontal="right" vertical="top"/>
    </xf>
    <xf numFmtId="0" fontId="14" fillId="2" borderId="0" xfId="0" applyFont="1" applyFill="1" applyBorder="1" applyAlignment="1">
      <alignment horizontal="right" vertical="center"/>
    </xf>
    <xf numFmtId="0" fontId="14" fillId="2" borderId="0" xfId="0" applyFont="1" applyFill="1" applyBorder="1" applyAlignment="1">
      <alignment vertical="top" wrapText="1"/>
    </xf>
    <xf numFmtId="0" fontId="29" fillId="2" borderId="0" xfId="0" applyFont="1" applyFill="1" applyBorder="1" applyAlignment="1">
      <alignment vertical="top" wrapText="1"/>
    </xf>
    <xf numFmtId="14" fontId="12" fillId="2" borderId="0" xfId="0" applyNumberFormat="1" applyFont="1" applyFill="1" applyBorder="1" applyAlignment="1">
      <alignment horizontal="left" vertical="center"/>
    </xf>
    <xf numFmtId="0" fontId="11" fillId="2" borderId="0" xfId="0" applyFont="1" applyFill="1" applyBorder="1" applyAlignment="1">
      <alignment horizontal="left" vertical="center"/>
    </xf>
    <xf numFmtId="0" fontId="9"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3" fillId="2" borderId="0" xfId="1" applyFill="1" applyBorder="1" applyAlignment="1">
      <alignment horizontal="left" vertical="center"/>
    </xf>
    <xf numFmtId="0" fontId="14" fillId="2" borderId="0" xfId="0" applyFont="1" applyFill="1" applyBorder="1" applyAlignment="1">
      <alignment horizontal="left" vertical="top" wrapText="1"/>
    </xf>
    <xf numFmtId="0" fontId="15" fillId="2" borderId="0" xfId="0" applyFont="1" applyFill="1" applyBorder="1" applyAlignment="1">
      <alignment horizontal="left" vertical="center"/>
    </xf>
    <xf numFmtId="0" fontId="7" fillId="2" borderId="0" xfId="0" applyFont="1" applyFill="1" applyBorder="1" applyAlignment="1">
      <alignment horizontal="center" textRotation="90"/>
    </xf>
    <xf numFmtId="0" fontId="8" fillId="2" borderId="0" xfId="0" applyFont="1" applyFill="1" applyBorder="1" applyAlignment="1">
      <alignment horizontal="center" textRotation="90"/>
    </xf>
    <xf numFmtId="0" fontId="6" fillId="2" borderId="0" xfId="0" applyFont="1" applyFill="1" applyBorder="1" applyAlignment="1">
      <alignment horizontal="center" textRotation="90" wrapText="1"/>
    </xf>
    <xf numFmtId="0" fontId="28" fillId="2" borderId="0" xfId="0" applyFont="1" applyFill="1" applyBorder="1" applyAlignment="1">
      <alignment horizontal="center" textRotation="90"/>
    </xf>
    <xf numFmtId="0" fontId="27" fillId="2" borderId="0" xfId="0" applyFont="1" applyFill="1" applyBorder="1" applyAlignment="1">
      <alignment horizontal="center" vertical="center" wrapText="1"/>
    </xf>
    <xf numFmtId="0" fontId="2" fillId="2" borderId="0" xfId="0" applyFont="1" applyFill="1" applyBorder="1" applyAlignment="1">
      <alignment horizontal="left" vertical="center"/>
    </xf>
    <xf numFmtId="0" fontId="14" fillId="2" borderId="0" xfId="0" applyFont="1" applyFill="1" applyBorder="1" applyAlignment="1">
      <alignment vertical="top"/>
    </xf>
    <xf numFmtId="0" fontId="7" fillId="2" borderId="1" xfId="0" applyFont="1" applyFill="1" applyBorder="1" applyAlignment="1">
      <alignment horizontal="center" textRotation="90"/>
    </xf>
    <xf numFmtId="0" fontId="9" fillId="2" borderId="1" xfId="0" applyFont="1" applyFill="1" applyBorder="1" applyAlignment="1">
      <alignment horizontal="center" vertical="center" wrapText="1"/>
    </xf>
  </cellXfs>
  <cellStyles count="4">
    <cellStyle name="Followed Hyperlink" xfId="2" builtinId="9" customBuiltin="1"/>
    <cellStyle name="Hyperlink" xfId="1" builtinId="8" customBuiltin="1"/>
    <cellStyle name="Normal" xfId="0" builtinId="0"/>
    <cellStyle name="Normal_Blank Engineering Calculation1" xfId="3" xr:uid="{00000000-0005-0000-0000-000003000000}"/>
  </cellStyles>
  <dxfs count="0"/>
  <tableStyles count="0" defaultTableStyle="TableStyleMedium2" defaultPivotStyle="PivotStyleLight16"/>
  <colors>
    <mruColors>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microsoft.com/office/2006/relationships/vbaProject" Target="vbaProject.bin"/></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D7053240-CE69-11CD-A777-00DD01143C57}"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D7053240-CE69-11CD-A777-00DD01143C57}" ax:persistence="persistStreamInit" r:id="rId1"/>
</file>

<file path=xl/activeX/activeX25.xml><?xml version="1.0" encoding="utf-8"?>
<ax:ocx xmlns:ax="http://schemas.microsoft.com/office/2006/activeX" xmlns:r="http://schemas.openxmlformats.org/officeDocument/2006/relationships" ax:classid="{D7053240-CE69-11CD-A777-00DD01143C57}" ax:persistence="persistStreamInit" r:id="rId1"/>
</file>

<file path=xl/activeX/activeX26.xml><?xml version="1.0" encoding="utf-8"?>
<ax:ocx xmlns:ax="http://schemas.microsoft.com/office/2006/activeX" xmlns:r="http://schemas.openxmlformats.org/officeDocument/2006/relationships" ax:classid="{D7053240-CE69-11CD-A777-00DD01143C57}"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28.xml><?xml version="1.0" encoding="utf-8"?>
<ax:ocx xmlns:ax="http://schemas.microsoft.com/office/2006/activeX" xmlns:r="http://schemas.openxmlformats.org/officeDocument/2006/relationships" ax:classid="{D7053240-CE69-11CD-A777-00DD01143C57}" ax:persistence="persistStreamInit" r:id="rId1"/>
</file>

<file path=xl/activeX/activeX29.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4.emf"/><Relationship Id="rId1" Type="http://schemas.openxmlformats.org/officeDocument/2006/relationships/image" Target="../media/image15.emf"/><Relationship Id="rId5" Type="http://schemas.openxmlformats.org/officeDocument/2006/relationships/image" Target="../media/image16.emf"/><Relationship Id="rId4" Type="http://schemas.openxmlformats.org/officeDocument/2006/relationships/image" Target="../media/image1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5" Type="http://schemas.openxmlformats.org/officeDocument/2006/relationships/image" Target="../media/image21.emf"/><Relationship Id="rId4" Type="http://schemas.openxmlformats.org/officeDocument/2006/relationships/image" Target="../media/image2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5.emf"/><Relationship Id="rId1" Type="http://schemas.openxmlformats.org/officeDocument/2006/relationships/image" Target="../media/image26.emf"/><Relationship Id="rId5" Type="http://schemas.openxmlformats.org/officeDocument/2006/relationships/image" Target="../media/image22.emf"/><Relationship Id="rId4" Type="http://schemas.openxmlformats.org/officeDocument/2006/relationships/image" Target="../media/image23.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emf"/><Relationship Id="rId1" Type="http://schemas.openxmlformats.org/officeDocument/2006/relationships/image" Target="../media/image27.emf"/><Relationship Id="rId5" Type="http://schemas.openxmlformats.org/officeDocument/2006/relationships/image" Target="../media/image31.emf"/><Relationship Id="rId4" Type="http://schemas.openxmlformats.org/officeDocument/2006/relationships/image" Target="../media/image30.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4.emf"/><Relationship Id="rId2" Type="http://schemas.openxmlformats.org/officeDocument/2006/relationships/image" Target="../media/image33.emf"/><Relationship Id="rId1" Type="http://schemas.openxmlformats.org/officeDocument/2006/relationships/image" Target="../media/image32.emf"/><Relationship Id="rId5" Type="http://schemas.openxmlformats.org/officeDocument/2006/relationships/image" Target="../media/image36.emf"/><Relationship Id="rId4" Type="http://schemas.openxmlformats.org/officeDocument/2006/relationships/image" Target="../media/image3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371475</xdr:colOff>
      <xdr:row>1</xdr:row>
      <xdr:rowOff>15686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1"/>
          <a:ext cx="3810000" cy="1777810"/>
        </a:xfrm>
        <a:prstGeom prst="rect">
          <a:avLst/>
        </a:prstGeom>
      </xdr:spPr>
    </xdr:pic>
    <xdr:clientData/>
  </xdr:twoCellAnchor>
  <xdr:twoCellAnchor editAs="oneCell">
    <xdr:from>
      <xdr:col>1</xdr:col>
      <xdr:colOff>0</xdr:colOff>
      <xdr:row>46</xdr:row>
      <xdr:rowOff>108857</xdr:rowOff>
    </xdr:from>
    <xdr:to>
      <xdr:col>13</xdr:col>
      <xdr:colOff>572044</xdr:colOff>
      <xdr:row>68</xdr:row>
      <xdr:rowOff>135091</xdr:rowOff>
    </xdr:to>
    <xdr:grpSp>
      <xdr:nvGrpSpPr>
        <xdr:cNvPr id="24" name="Group 23">
          <a:extLst>
            <a:ext uri="{FF2B5EF4-FFF2-40B4-BE49-F238E27FC236}">
              <a16:creationId xmlns:a16="http://schemas.microsoft.com/office/drawing/2014/main" id="{00000000-0008-0000-0000-000018000000}"/>
            </a:ext>
          </a:extLst>
        </xdr:cNvPr>
        <xdr:cNvGrpSpPr>
          <a:grpSpLocks noChangeAspect="1"/>
        </xdr:cNvGrpSpPr>
      </xdr:nvGrpSpPr>
      <xdr:grpSpPr>
        <a:xfrm>
          <a:off x="331470" y="22088747"/>
          <a:ext cx="10009414" cy="4803974"/>
          <a:chOff x="323851" y="13344525"/>
          <a:chExt cx="10058399" cy="5657143"/>
        </a:xfrm>
      </xdr:grpSpPr>
      <xdr:grpSp>
        <xdr:nvGrpSpPr>
          <xdr:cNvPr id="21" name="Group 20">
            <a:extLst>
              <a:ext uri="{FF2B5EF4-FFF2-40B4-BE49-F238E27FC236}">
                <a16:creationId xmlns:a16="http://schemas.microsoft.com/office/drawing/2014/main" id="{00000000-0008-0000-0000-000015000000}"/>
              </a:ext>
            </a:extLst>
          </xdr:cNvPr>
          <xdr:cNvGrpSpPr/>
        </xdr:nvGrpSpPr>
        <xdr:grpSpPr>
          <a:xfrm>
            <a:off x="323851" y="13344525"/>
            <a:ext cx="10058399" cy="5657143"/>
            <a:chOff x="323851" y="13344525"/>
            <a:chExt cx="10058399" cy="5657143"/>
          </a:xfrm>
        </xdr:grpSpPr>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2"/>
            <a:srcRect r="49994"/>
            <a:stretch/>
          </xdr:blipFill>
          <xdr:spPr>
            <a:xfrm>
              <a:off x="323851" y="13344525"/>
              <a:ext cx="10058399" cy="5657143"/>
            </a:xfrm>
            <a:prstGeom prst="rect">
              <a:avLst/>
            </a:prstGeom>
          </xdr:spPr>
        </xdr:pic>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a:stretch>
              <a:fillRect/>
            </a:stretch>
          </xdr:blipFill>
          <xdr:spPr>
            <a:xfrm>
              <a:off x="647700" y="16402050"/>
              <a:ext cx="712381" cy="1576667"/>
            </a:xfrm>
            <a:prstGeom prst="rect">
              <a:avLst/>
            </a:prstGeom>
          </xdr:spPr>
        </xdr:pic>
        <xdr:cxnSp macro="">
          <xdr:nvCxnSpPr>
            <xdr:cNvPr id="18" name="Straight Arrow Connector 17">
              <a:extLst>
                <a:ext uri="{FF2B5EF4-FFF2-40B4-BE49-F238E27FC236}">
                  <a16:creationId xmlns:a16="http://schemas.microsoft.com/office/drawing/2014/main" id="{00000000-0008-0000-0000-000012000000}"/>
                </a:ext>
              </a:extLst>
            </xdr:cNvPr>
            <xdr:cNvCxnSpPr/>
          </xdr:nvCxnSpPr>
          <xdr:spPr>
            <a:xfrm flipH="1">
              <a:off x="1314450" y="16906875"/>
              <a:ext cx="762000" cy="628650"/>
            </a:xfrm>
            <a:prstGeom prst="straightConnector1">
              <a:avLst/>
            </a:prstGeom>
            <a:noFill/>
            <a:ln w="50800" cap="rnd">
              <a:solidFill>
                <a:schemeClr val="accent1"/>
              </a:solidFill>
              <a:tailEnd type="arrow" w="lg" len="med"/>
            </a:ln>
            <a:effectLst>
              <a:outerShdw blurRad="50800" dist="38100" dir="2700000" algn="tl" rotWithShape="0">
                <a:prstClr val="black">
                  <a:alpha val="40000"/>
                </a:prstClr>
              </a:outerShdw>
            </a:effectLst>
          </xdr:spPr>
        </xdr:cxnSp>
      </xdr:grpSp>
      <xdr:cxnSp macro="">
        <xdr:nvCxnSpPr>
          <xdr:cNvPr id="22" name="Straight Arrow Connector 21">
            <a:extLst>
              <a:ext uri="{FF2B5EF4-FFF2-40B4-BE49-F238E27FC236}">
                <a16:creationId xmlns:a16="http://schemas.microsoft.com/office/drawing/2014/main" id="{00000000-0008-0000-0000-000016000000}"/>
              </a:ext>
            </a:extLst>
          </xdr:cNvPr>
          <xdr:cNvCxnSpPr/>
        </xdr:nvCxnSpPr>
        <xdr:spPr>
          <a:xfrm flipH="1" flipV="1">
            <a:off x="1285876" y="14268450"/>
            <a:ext cx="647699" cy="504825"/>
          </a:xfrm>
          <a:prstGeom prst="straightConnector1">
            <a:avLst/>
          </a:prstGeom>
          <a:noFill/>
          <a:ln w="50800" cap="rnd">
            <a:solidFill>
              <a:schemeClr val="accent1"/>
            </a:solidFill>
            <a:tailEnd type="arrow" w="lg" len="med"/>
          </a:ln>
          <a:effectLst>
            <a:outerShdw blurRad="50800" dist="38100" dir="2700000" algn="tl" rotWithShape="0">
              <a:prstClr val="black">
                <a:alpha val="40000"/>
              </a:prstClr>
            </a:outerShdw>
          </a:effectLst>
        </xdr:spPr>
      </xdr:cxnSp>
    </xdr:grpSp>
    <xdr:clientData/>
  </xdr:twoCellAnchor>
  <xdr:twoCellAnchor editAs="oneCell">
    <xdr:from>
      <xdr:col>1</xdr:col>
      <xdr:colOff>149134</xdr:colOff>
      <xdr:row>76</xdr:row>
      <xdr:rowOff>0</xdr:rowOff>
    </xdr:from>
    <xdr:to>
      <xdr:col>13</xdr:col>
      <xdr:colOff>721178</xdr:colOff>
      <xdr:row>103</xdr:row>
      <xdr:rowOff>62619</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480604" y="31927800"/>
          <a:ext cx="10009414" cy="5834769"/>
          <a:chOff x="325438" y="25368250"/>
          <a:chExt cx="9978424" cy="5627941"/>
        </a:xfrm>
      </xdr:grpSpPr>
      <xdr:pic>
        <xdr:nvPicPr>
          <xdr:cNvPr id="28" name="Pictur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5438" y="25368250"/>
            <a:ext cx="9978424" cy="562794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 name="TextBox 1">
            <a:extLst>
              <a:ext uri="{FF2B5EF4-FFF2-40B4-BE49-F238E27FC236}">
                <a16:creationId xmlns:a16="http://schemas.microsoft.com/office/drawing/2014/main" id="{00000000-0008-0000-0000-000002000000}"/>
              </a:ext>
            </a:extLst>
          </xdr:cNvPr>
          <xdr:cNvSpPr txBox="1">
            <a:spLocks noChangeAspect="1"/>
          </xdr:cNvSpPr>
        </xdr:nvSpPr>
        <xdr:spPr>
          <a:xfrm>
            <a:off x="8605838"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1</a:t>
            </a:r>
          </a:p>
        </xdr:txBody>
      </xdr:sp>
      <xdr:sp macro="" textlink="">
        <xdr:nvSpPr>
          <xdr:cNvPr id="12" name="TextBox 11">
            <a:extLst>
              <a:ext uri="{FF2B5EF4-FFF2-40B4-BE49-F238E27FC236}">
                <a16:creationId xmlns:a16="http://schemas.microsoft.com/office/drawing/2014/main" id="{00000000-0008-0000-0000-00000C000000}"/>
              </a:ext>
            </a:extLst>
          </xdr:cNvPr>
          <xdr:cNvSpPr txBox="1">
            <a:spLocks noChangeAspect="1"/>
          </xdr:cNvSpPr>
        </xdr:nvSpPr>
        <xdr:spPr>
          <a:xfrm>
            <a:off x="8950325"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2</a:t>
            </a:r>
          </a:p>
        </xdr:txBody>
      </xdr:sp>
      <xdr:sp macro="" textlink="">
        <xdr:nvSpPr>
          <xdr:cNvPr id="13" name="TextBox 12">
            <a:extLst>
              <a:ext uri="{FF2B5EF4-FFF2-40B4-BE49-F238E27FC236}">
                <a16:creationId xmlns:a16="http://schemas.microsoft.com/office/drawing/2014/main" id="{00000000-0008-0000-0000-00000D000000}"/>
              </a:ext>
            </a:extLst>
          </xdr:cNvPr>
          <xdr:cNvSpPr txBox="1">
            <a:spLocks noChangeAspect="1"/>
          </xdr:cNvSpPr>
        </xdr:nvSpPr>
        <xdr:spPr>
          <a:xfrm>
            <a:off x="9294813"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3</a:t>
            </a:r>
          </a:p>
        </xdr:txBody>
      </xdr:sp>
      <xdr:sp macro="" textlink="">
        <xdr:nvSpPr>
          <xdr:cNvPr id="14" name="TextBox 13">
            <a:extLst>
              <a:ext uri="{FF2B5EF4-FFF2-40B4-BE49-F238E27FC236}">
                <a16:creationId xmlns:a16="http://schemas.microsoft.com/office/drawing/2014/main" id="{00000000-0008-0000-0000-00000E000000}"/>
              </a:ext>
            </a:extLst>
          </xdr:cNvPr>
          <xdr:cNvSpPr txBox="1">
            <a:spLocks noChangeAspect="1"/>
          </xdr:cNvSpPr>
        </xdr:nvSpPr>
        <xdr:spPr>
          <a:xfrm>
            <a:off x="1141426"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4</a:t>
            </a:r>
          </a:p>
        </xdr:txBody>
      </xdr:sp>
      <xdr:sp macro="" textlink="">
        <xdr:nvSpPr>
          <xdr:cNvPr id="16" name="TextBox 15">
            <a:extLst>
              <a:ext uri="{FF2B5EF4-FFF2-40B4-BE49-F238E27FC236}">
                <a16:creationId xmlns:a16="http://schemas.microsoft.com/office/drawing/2014/main" id="{00000000-0008-0000-0000-000010000000}"/>
              </a:ext>
            </a:extLst>
          </xdr:cNvPr>
          <xdr:cNvSpPr txBox="1">
            <a:spLocks noChangeAspect="1"/>
          </xdr:cNvSpPr>
        </xdr:nvSpPr>
        <xdr:spPr>
          <a:xfrm>
            <a:off x="2293951"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5</a:t>
            </a:r>
          </a:p>
        </xdr:txBody>
      </xdr:sp>
      <xdr:sp macro="" textlink="">
        <xdr:nvSpPr>
          <xdr:cNvPr id="23" name="TextBox 22">
            <a:extLst>
              <a:ext uri="{FF2B5EF4-FFF2-40B4-BE49-F238E27FC236}">
                <a16:creationId xmlns:a16="http://schemas.microsoft.com/office/drawing/2014/main" id="{00000000-0008-0000-0000-000017000000}"/>
              </a:ext>
            </a:extLst>
          </xdr:cNvPr>
          <xdr:cNvSpPr txBox="1">
            <a:spLocks noChangeAspect="1"/>
          </xdr:cNvSpPr>
        </xdr:nvSpPr>
        <xdr:spPr>
          <a:xfrm>
            <a:off x="2635251" y="25884188"/>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6</a:t>
            </a:r>
          </a:p>
        </xdr:txBody>
      </xdr:sp>
      <xdr:sp macro="" textlink="">
        <xdr:nvSpPr>
          <xdr:cNvPr id="25" name="TextBox 24">
            <a:extLst>
              <a:ext uri="{FF2B5EF4-FFF2-40B4-BE49-F238E27FC236}">
                <a16:creationId xmlns:a16="http://schemas.microsoft.com/office/drawing/2014/main" id="{00000000-0008-0000-0000-000019000000}"/>
              </a:ext>
            </a:extLst>
          </xdr:cNvPr>
          <xdr:cNvSpPr txBox="1">
            <a:spLocks noChangeAspect="1"/>
          </xdr:cNvSpPr>
        </xdr:nvSpPr>
        <xdr:spPr>
          <a:xfrm>
            <a:off x="3849688"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6</a:t>
            </a:r>
          </a:p>
        </xdr:txBody>
      </xdr:sp>
      <xdr:sp macro="" textlink="">
        <xdr:nvSpPr>
          <xdr:cNvPr id="26" name="TextBox 25">
            <a:extLst>
              <a:ext uri="{FF2B5EF4-FFF2-40B4-BE49-F238E27FC236}">
                <a16:creationId xmlns:a16="http://schemas.microsoft.com/office/drawing/2014/main" id="{00000000-0008-0000-0000-00001A000000}"/>
              </a:ext>
            </a:extLst>
          </xdr:cNvPr>
          <xdr:cNvSpPr txBox="1">
            <a:spLocks noChangeAspect="1"/>
          </xdr:cNvSpPr>
        </xdr:nvSpPr>
        <xdr:spPr>
          <a:xfrm>
            <a:off x="4246563"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7</a:t>
            </a:r>
          </a:p>
        </xdr:txBody>
      </xdr:sp>
      <xdr:sp macro="" textlink="">
        <xdr:nvSpPr>
          <xdr:cNvPr id="27" name="TextBox 26">
            <a:extLst>
              <a:ext uri="{FF2B5EF4-FFF2-40B4-BE49-F238E27FC236}">
                <a16:creationId xmlns:a16="http://schemas.microsoft.com/office/drawing/2014/main" id="{00000000-0008-0000-0000-00001B000000}"/>
              </a:ext>
            </a:extLst>
          </xdr:cNvPr>
          <xdr:cNvSpPr txBox="1">
            <a:spLocks noChangeAspect="1"/>
          </xdr:cNvSpPr>
        </xdr:nvSpPr>
        <xdr:spPr>
          <a:xfrm>
            <a:off x="7040560" y="27051002"/>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8</a:t>
            </a:r>
          </a:p>
        </xdr:txBody>
      </xdr:sp>
      <xdr:sp macro="" textlink="">
        <xdr:nvSpPr>
          <xdr:cNvPr id="29" name="TextBox 28">
            <a:extLst>
              <a:ext uri="{FF2B5EF4-FFF2-40B4-BE49-F238E27FC236}">
                <a16:creationId xmlns:a16="http://schemas.microsoft.com/office/drawing/2014/main" id="{00000000-0008-0000-0000-00001D000000}"/>
              </a:ext>
            </a:extLst>
          </xdr:cNvPr>
          <xdr:cNvSpPr txBox="1">
            <a:spLocks noChangeAspect="1"/>
          </xdr:cNvSpPr>
        </xdr:nvSpPr>
        <xdr:spPr>
          <a:xfrm>
            <a:off x="3436940" y="25884188"/>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9</a:t>
            </a:r>
          </a:p>
        </xdr:txBody>
      </xdr:sp>
    </xdr:grpSp>
    <xdr:clientData/>
  </xdr:twoCellAnchor>
  <xdr:twoCellAnchor editAs="oneCell">
    <xdr:from>
      <xdr:col>1</xdr:col>
      <xdr:colOff>189956</xdr:colOff>
      <xdr:row>17</xdr:row>
      <xdr:rowOff>68035</xdr:rowOff>
    </xdr:from>
    <xdr:to>
      <xdr:col>14</xdr:col>
      <xdr:colOff>0</xdr:colOff>
      <xdr:row>43</xdr:row>
      <xdr:rowOff>24723</xdr:rowOff>
    </xdr:to>
    <xdr:pic>
      <xdr:nvPicPr>
        <xdr:cNvPr id="30" name="Pictur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6527" y="12872356"/>
          <a:ext cx="9784080" cy="539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50</xdr:col>
      <xdr:colOff>0</xdr:colOff>
      <xdr:row>8</xdr:row>
      <xdr:rowOff>0</xdr:rowOff>
    </xdr:from>
    <xdr:to>
      <xdr:col>62</xdr:col>
      <xdr:colOff>194735</xdr:colOff>
      <xdr:row>8</xdr:row>
      <xdr:rowOff>0</xdr:rowOff>
    </xdr:to>
    <xdr:cxnSp macro="">
      <xdr:nvCxnSpPr>
        <xdr:cNvPr id="388" name="Straight Connector 387">
          <a:extLst>
            <a:ext uri="{FF2B5EF4-FFF2-40B4-BE49-F238E27FC236}">
              <a16:creationId xmlns:a16="http://schemas.microsoft.com/office/drawing/2014/main" id="{00000000-0008-0000-0100-000084010000}"/>
            </a:ext>
          </a:extLst>
        </xdr:cNvPr>
        <xdr:cNvCxnSpPr/>
      </xdr:nvCxnSpPr>
      <xdr:spPr>
        <a:xfrm>
          <a:off x="13335000" y="2133600"/>
          <a:ext cx="3395135" cy="0"/>
        </a:xfrm>
        <a:prstGeom prst="line">
          <a:avLst/>
        </a:prstGeom>
        <a:noFill/>
        <a:ln w="38100" cap="rnd">
          <a:solidFill>
            <a:schemeClr val="accent3"/>
          </a:solidFill>
        </a:ln>
      </xdr:spPr>
    </xdr:cxnSp>
    <xdr:clientData/>
  </xdr:twoCellAnchor>
  <xdr:twoCellAnchor editAs="oneCell">
    <xdr:from>
      <xdr:col>42</xdr:col>
      <xdr:colOff>60</xdr:colOff>
      <xdr:row>10</xdr:row>
      <xdr:rowOff>0</xdr:rowOff>
    </xdr:from>
    <xdr:to>
      <xdr:col>55</xdr:col>
      <xdr:colOff>0</xdr:colOff>
      <xdr:row>10</xdr:row>
      <xdr:rowOff>0</xdr:rowOff>
    </xdr:to>
    <xdr:cxnSp macro="">
      <xdr:nvCxnSpPr>
        <xdr:cNvPr id="389" name="Straight Connector 388">
          <a:extLst>
            <a:ext uri="{FF2B5EF4-FFF2-40B4-BE49-F238E27FC236}">
              <a16:creationId xmlns:a16="http://schemas.microsoft.com/office/drawing/2014/main" id="{00000000-0008-0000-0100-000085010000}"/>
            </a:ext>
          </a:extLst>
        </xdr:cNvPr>
        <xdr:cNvCxnSpPr/>
      </xdr:nvCxnSpPr>
      <xdr:spPr>
        <a:xfrm>
          <a:off x="11201460" y="2667000"/>
          <a:ext cx="3467040" cy="0"/>
        </a:xfrm>
        <a:prstGeom prst="line">
          <a:avLst/>
        </a:prstGeom>
        <a:noFill/>
        <a:ln w="38100" cap="rnd">
          <a:solidFill>
            <a:srgbClr val="0070C0"/>
          </a:solidFill>
          <a:prstDash val="dash"/>
        </a:ln>
      </xdr:spPr>
    </xdr:cxnSp>
    <xdr:clientData/>
  </xdr:twoCellAnchor>
  <xdr:twoCellAnchor editAs="oneCell">
    <xdr:from>
      <xdr:col>50</xdr:col>
      <xdr:colOff>0</xdr:colOff>
      <xdr:row>12</xdr:row>
      <xdr:rowOff>474</xdr:rowOff>
    </xdr:from>
    <xdr:to>
      <xdr:col>62</xdr:col>
      <xdr:colOff>194795</xdr:colOff>
      <xdr:row>12</xdr:row>
      <xdr:rowOff>474</xdr:rowOff>
    </xdr:to>
    <xdr:cxnSp macro="">
      <xdr:nvCxnSpPr>
        <xdr:cNvPr id="390" name="Straight Connector 389">
          <a:extLst>
            <a:ext uri="{FF2B5EF4-FFF2-40B4-BE49-F238E27FC236}">
              <a16:creationId xmlns:a16="http://schemas.microsoft.com/office/drawing/2014/main" id="{00000000-0008-0000-0100-000086010000}"/>
            </a:ext>
          </a:extLst>
        </xdr:cNvPr>
        <xdr:cNvCxnSpPr/>
      </xdr:nvCxnSpPr>
      <xdr:spPr>
        <a:xfrm>
          <a:off x="13335000" y="3200874"/>
          <a:ext cx="3395195" cy="0"/>
        </a:xfrm>
        <a:prstGeom prst="line">
          <a:avLst/>
        </a:prstGeom>
        <a:noFill/>
        <a:ln w="38100" cap="rnd">
          <a:solidFill>
            <a:schemeClr val="accent6">
              <a:lumMod val="60000"/>
              <a:lumOff val="40000"/>
            </a:schemeClr>
          </a:solidFill>
          <a:prstDash val="dashDot"/>
        </a:ln>
      </xdr:spPr>
    </xdr:cxnSp>
    <xdr:clientData/>
  </xdr:twoCellAnchor>
  <xdr:twoCellAnchor editAs="oneCell">
    <xdr:from>
      <xdr:col>42</xdr:col>
      <xdr:colOff>60</xdr:colOff>
      <xdr:row>14</xdr:row>
      <xdr:rowOff>0</xdr:rowOff>
    </xdr:from>
    <xdr:to>
      <xdr:col>54</xdr:col>
      <xdr:colOff>133350</xdr:colOff>
      <xdr:row>14</xdr:row>
      <xdr:rowOff>0</xdr:rowOff>
    </xdr:to>
    <xdr:cxnSp macro="">
      <xdr:nvCxnSpPr>
        <xdr:cNvPr id="391" name="Straight Connector 390">
          <a:extLst>
            <a:ext uri="{FF2B5EF4-FFF2-40B4-BE49-F238E27FC236}">
              <a16:creationId xmlns:a16="http://schemas.microsoft.com/office/drawing/2014/main" id="{00000000-0008-0000-0100-000087010000}"/>
            </a:ext>
          </a:extLst>
        </xdr:cNvPr>
        <xdr:cNvCxnSpPr/>
      </xdr:nvCxnSpPr>
      <xdr:spPr>
        <a:xfrm>
          <a:off x="11201460" y="3733800"/>
          <a:ext cx="3333690" cy="0"/>
        </a:xfrm>
        <a:prstGeom prst="line">
          <a:avLst/>
        </a:prstGeom>
        <a:noFill/>
        <a:ln w="38100" cap="rnd">
          <a:solidFill>
            <a:srgbClr val="00B0F0"/>
          </a:solidFill>
          <a:prstDash val="lgDashDotDot"/>
        </a:ln>
      </xdr:spPr>
    </xdr:cxnSp>
    <xdr:clientData/>
  </xdr:twoCellAnchor>
  <xdr:twoCellAnchor editAs="oneCell">
    <xdr:from>
      <xdr:col>39</xdr:col>
      <xdr:colOff>159805</xdr:colOff>
      <xdr:row>44</xdr:row>
      <xdr:rowOff>261104</xdr:rowOff>
    </xdr:from>
    <xdr:to>
      <xdr:col>49</xdr:col>
      <xdr:colOff>3806</xdr:colOff>
      <xdr:row>49</xdr:row>
      <xdr:rowOff>0</xdr:rowOff>
    </xdr:to>
    <xdr:grpSp>
      <xdr:nvGrpSpPr>
        <xdr:cNvPr id="486" name="Group 485">
          <a:extLst>
            <a:ext uri="{FF2B5EF4-FFF2-40B4-BE49-F238E27FC236}">
              <a16:creationId xmlns:a16="http://schemas.microsoft.com/office/drawing/2014/main" id="{00000000-0008-0000-0100-0000E6010000}"/>
            </a:ext>
          </a:extLst>
        </xdr:cNvPr>
        <xdr:cNvGrpSpPr/>
      </xdr:nvGrpSpPr>
      <xdr:grpSpPr>
        <a:xfrm>
          <a:off x="10773376" y="12235390"/>
          <a:ext cx="2565430" cy="1099610"/>
          <a:chOff x="693035" y="17355368"/>
          <a:chExt cx="2512941" cy="1078992"/>
        </a:xfrm>
      </xdr:grpSpPr>
      <xdr:cxnSp macro="">
        <xdr:nvCxnSpPr>
          <xdr:cNvPr id="487" name="Straight Connector 486">
            <a:extLst>
              <a:ext uri="{FF2B5EF4-FFF2-40B4-BE49-F238E27FC236}">
                <a16:creationId xmlns:a16="http://schemas.microsoft.com/office/drawing/2014/main" id="{00000000-0008-0000-0100-0000E7010000}"/>
              </a:ext>
            </a:extLst>
          </xdr:cNvPr>
          <xdr:cNvCxnSpPr/>
        </xdr:nvCxnSpPr>
        <xdr:spPr>
          <a:xfrm>
            <a:off x="2926758" y="17897478"/>
            <a:ext cx="279218" cy="0"/>
          </a:xfrm>
          <a:prstGeom prst="line">
            <a:avLst/>
          </a:prstGeom>
          <a:noFill/>
          <a:ln w="38100" cap="rnd">
            <a:solidFill>
              <a:schemeClr val="accent4"/>
            </a:solidFill>
          </a:ln>
        </xdr:spPr>
      </xdr:cxnSp>
      <xdr:cxnSp macro="">
        <xdr:nvCxnSpPr>
          <xdr:cNvPr id="488" name="Straight Connector 487">
            <a:extLst>
              <a:ext uri="{FF2B5EF4-FFF2-40B4-BE49-F238E27FC236}">
                <a16:creationId xmlns:a16="http://schemas.microsoft.com/office/drawing/2014/main" id="{00000000-0008-0000-0100-0000E8010000}"/>
              </a:ext>
            </a:extLst>
          </xdr:cNvPr>
          <xdr:cNvCxnSpPr/>
        </xdr:nvCxnSpPr>
        <xdr:spPr>
          <a:xfrm>
            <a:off x="1065319" y="17629037"/>
            <a:ext cx="279218" cy="0"/>
          </a:xfrm>
          <a:prstGeom prst="line">
            <a:avLst/>
          </a:prstGeom>
          <a:noFill/>
          <a:ln w="38100" cap="rnd">
            <a:solidFill>
              <a:schemeClr val="accent4"/>
            </a:solidFill>
          </a:ln>
        </xdr:spPr>
      </xdr:cxnSp>
      <xdr:cxnSp macro="">
        <xdr:nvCxnSpPr>
          <xdr:cNvPr id="489" name="Straight Connector 488">
            <a:extLst>
              <a:ext uri="{FF2B5EF4-FFF2-40B4-BE49-F238E27FC236}">
                <a16:creationId xmlns:a16="http://schemas.microsoft.com/office/drawing/2014/main" id="{00000000-0008-0000-0100-0000E9010000}"/>
              </a:ext>
            </a:extLst>
          </xdr:cNvPr>
          <xdr:cNvCxnSpPr/>
        </xdr:nvCxnSpPr>
        <xdr:spPr>
          <a:xfrm>
            <a:off x="1068659" y="18165918"/>
            <a:ext cx="279218" cy="0"/>
          </a:xfrm>
          <a:prstGeom prst="line">
            <a:avLst/>
          </a:prstGeom>
          <a:noFill/>
          <a:ln w="38100" cap="rnd">
            <a:solidFill>
              <a:schemeClr val="accent4"/>
            </a:solidFill>
          </a:ln>
        </xdr:spPr>
      </xdr:cxnSp>
      <xdr:grpSp>
        <xdr:nvGrpSpPr>
          <xdr:cNvPr id="490" name="Group 489">
            <a:extLst>
              <a:ext uri="{FF2B5EF4-FFF2-40B4-BE49-F238E27FC236}">
                <a16:creationId xmlns:a16="http://schemas.microsoft.com/office/drawing/2014/main" id="{00000000-0008-0000-0100-0000EA010000}"/>
              </a:ext>
            </a:extLst>
          </xdr:cNvPr>
          <xdr:cNvGrpSpPr/>
        </xdr:nvGrpSpPr>
        <xdr:grpSpPr>
          <a:xfrm>
            <a:off x="693035" y="17355368"/>
            <a:ext cx="2233724" cy="1078992"/>
            <a:chOff x="1889806" y="1691626"/>
            <a:chExt cx="2194537" cy="1097313"/>
          </a:xfrm>
        </xdr:grpSpPr>
        <xdr:sp macro="" textlink="">
          <xdr:nvSpPr>
            <xdr:cNvPr id="491" name="Right Triangle 490">
              <a:extLst>
                <a:ext uri="{FF2B5EF4-FFF2-40B4-BE49-F238E27FC236}">
                  <a16:creationId xmlns:a16="http://schemas.microsoft.com/office/drawing/2014/main" id="{00000000-0008-0000-0100-0000EB01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2" name="Right Triangle 491">
              <a:extLst>
                <a:ext uri="{FF2B5EF4-FFF2-40B4-BE49-F238E27FC236}">
                  <a16:creationId xmlns:a16="http://schemas.microsoft.com/office/drawing/2014/main" id="{00000000-0008-0000-0100-0000EC01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3" name="Rectangle 492">
              <a:extLst>
                <a:ext uri="{FF2B5EF4-FFF2-40B4-BE49-F238E27FC236}">
                  <a16:creationId xmlns:a16="http://schemas.microsoft.com/office/drawing/2014/main" id="{00000000-0008-0000-0100-0000ED01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4" name="Arc 493">
              <a:extLst>
                <a:ext uri="{FF2B5EF4-FFF2-40B4-BE49-F238E27FC236}">
                  <a16:creationId xmlns:a16="http://schemas.microsoft.com/office/drawing/2014/main" id="{00000000-0008-0000-0100-0000EE01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5" name="Arc 494">
              <a:extLst>
                <a:ext uri="{FF2B5EF4-FFF2-40B4-BE49-F238E27FC236}">
                  <a16:creationId xmlns:a16="http://schemas.microsoft.com/office/drawing/2014/main" id="{00000000-0008-0000-0100-0000EF01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6" name="Arc 495">
              <a:extLst>
                <a:ext uri="{FF2B5EF4-FFF2-40B4-BE49-F238E27FC236}">
                  <a16:creationId xmlns:a16="http://schemas.microsoft.com/office/drawing/2014/main" id="{00000000-0008-0000-0100-0000F001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7" name="TextBox 27">
              <a:extLst>
                <a:ext uri="{FF2B5EF4-FFF2-40B4-BE49-F238E27FC236}">
                  <a16:creationId xmlns:a16="http://schemas.microsoft.com/office/drawing/2014/main" id="{00000000-0008-0000-0100-0000F101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498" name="TextBox 38">
              <a:extLst>
                <a:ext uri="{FF2B5EF4-FFF2-40B4-BE49-F238E27FC236}">
                  <a16:creationId xmlns:a16="http://schemas.microsoft.com/office/drawing/2014/main" id="{00000000-0008-0000-0100-0000F201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99" name="TextBox 40">
              <a:extLst>
                <a:ext uri="{FF2B5EF4-FFF2-40B4-BE49-F238E27FC236}">
                  <a16:creationId xmlns:a16="http://schemas.microsoft.com/office/drawing/2014/main" id="{00000000-0008-0000-0100-0000F301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500" name="TextBox 29">
              <a:extLst>
                <a:ext uri="{FF2B5EF4-FFF2-40B4-BE49-F238E27FC236}">
                  <a16:creationId xmlns:a16="http://schemas.microsoft.com/office/drawing/2014/main" id="{00000000-0008-0000-0100-0000F4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01" name="Arc 500">
              <a:extLst>
                <a:ext uri="{FF2B5EF4-FFF2-40B4-BE49-F238E27FC236}">
                  <a16:creationId xmlns:a16="http://schemas.microsoft.com/office/drawing/2014/main" id="{00000000-0008-0000-0100-0000F501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02" name="Straight Connector 501">
              <a:extLst>
                <a:ext uri="{FF2B5EF4-FFF2-40B4-BE49-F238E27FC236}">
                  <a16:creationId xmlns:a16="http://schemas.microsoft.com/office/drawing/2014/main" id="{00000000-0008-0000-0100-0000F6010000}"/>
                </a:ext>
              </a:extLst>
            </xdr:cNvPr>
            <xdr:cNvCxnSpPr>
              <a:endCxn id="495" idx="0"/>
            </xdr:cNvCxnSpPr>
          </xdr:nvCxnSpPr>
          <xdr:spPr>
            <a:xfrm>
              <a:off x="2438434" y="1691641"/>
              <a:ext cx="548640" cy="7"/>
            </a:xfrm>
            <a:prstGeom prst="line">
              <a:avLst/>
            </a:prstGeom>
            <a:noFill/>
            <a:ln w="38100" cap="rnd">
              <a:solidFill>
                <a:schemeClr val="accent4"/>
              </a:solidFill>
            </a:ln>
          </xdr:spPr>
        </xdr:cxnSp>
        <xdr:cxnSp macro="">
          <xdr:nvCxnSpPr>
            <xdr:cNvPr id="503" name="Straight Connector 502">
              <a:extLst>
                <a:ext uri="{FF2B5EF4-FFF2-40B4-BE49-F238E27FC236}">
                  <a16:creationId xmlns:a16="http://schemas.microsoft.com/office/drawing/2014/main" id="{00000000-0008-0000-0100-0000F7010000}"/>
                </a:ext>
              </a:extLst>
            </xdr:cNvPr>
            <xdr:cNvCxnSpPr>
              <a:stCxn id="496" idx="2"/>
            </xdr:cNvCxnSpPr>
          </xdr:nvCxnSpPr>
          <xdr:spPr>
            <a:xfrm>
              <a:off x="2529879" y="2240293"/>
              <a:ext cx="457201" cy="0"/>
            </a:xfrm>
            <a:prstGeom prst="line">
              <a:avLst/>
            </a:prstGeom>
            <a:noFill/>
            <a:ln w="38100" cap="rnd">
              <a:solidFill>
                <a:schemeClr val="accent4"/>
              </a:solidFill>
            </a:ln>
          </xdr:spPr>
        </xdr:cxnSp>
        <xdr:cxnSp macro="">
          <xdr:nvCxnSpPr>
            <xdr:cNvPr id="504" name="Straight Connector 503">
              <a:extLst>
                <a:ext uri="{FF2B5EF4-FFF2-40B4-BE49-F238E27FC236}">
                  <a16:creationId xmlns:a16="http://schemas.microsoft.com/office/drawing/2014/main" id="{00000000-0008-0000-0100-0000F801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505" name="Straight Connector 504">
              <a:extLst>
                <a:ext uri="{FF2B5EF4-FFF2-40B4-BE49-F238E27FC236}">
                  <a16:creationId xmlns:a16="http://schemas.microsoft.com/office/drawing/2014/main" id="{00000000-0008-0000-0100-0000F9010000}"/>
                </a:ext>
              </a:extLst>
            </xdr:cNvPr>
            <xdr:cNvCxnSpPr/>
          </xdr:nvCxnSpPr>
          <xdr:spPr>
            <a:xfrm>
              <a:off x="2987067" y="1691643"/>
              <a:ext cx="0" cy="1097284"/>
            </a:xfrm>
            <a:prstGeom prst="line">
              <a:avLst/>
            </a:prstGeom>
            <a:noFill/>
            <a:ln w="38100" cap="rnd">
              <a:solidFill>
                <a:schemeClr val="accent4"/>
              </a:solidFill>
            </a:ln>
          </xdr:spPr>
        </xdr:cxnSp>
      </xdr:grpSp>
    </xdr:grpSp>
    <xdr:clientData/>
  </xdr:twoCellAnchor>
  <xdr:twoCellAnchor editAs="oneCell">
    <xdr:from>
      <xdr:col>41</xdr:col>
      <xdr:colOff>1</xdr:colOff>
      <xdr:row>38</xdr:row>
      <xdr:rowOff>261104</xdr:rowOff>
    </xdr:from>
    <xdr:to>
      <xdr:col>49</xdr:col>
      <xdr:colOff>2</xdr:colOff>
      <xdr:row>43</xdr:row>
      <xdr:rowOff>3173</xdr:rowOff>
    </xdr:to>
    <xdr:grpSp>
      <xdr:nvGrpSpPr>
        <xdr:cNvPr id="506" name="Group 505">
          <a:extLst>
            <a:ext uri="{FF2B5EF4-FFF2-40B4-BE49-F238E27FC236}">
              <a16:creationId xmlns:a16="http://schemas.microsoft.com/office/drawing/2014/main" id="{00000000-0008-0000-0100-0000FA010000}"/>
            </a:ext>
          </a:extLst>
        </xdr:cNvPr>
        <xdr:cNvGrpSpPr/>
      </xdr:nvGrpSpPr>
      <xdr:grpSpPr>
        <a:xfrm>
          <a:off x="11157858" y="10602533"/>
          <a:ext cx="2177144" cy="1102783"/>
          <a:chOff x="2316889" y="1691641"/>
          <a:chExt cx="2133212" cy="1097298"/>
        </a:xfrm>
      </xdr:grpSpPr>
      <xdr:cxnSp macro="">
        <xdr:nvCxnSpPr>
          <xdr:cNvPr id="507" name="Straight Connector 506">
            <a:extLst>
              <a:ext uri="{FF2B5EF4-FFF2-40B4-BE49-F238E27FC236}">
                <a16:creationId xmlns:a16="http://schemas.microsoft.com/office/drawing/2014/main" id="{00000000-0008-0000-0100-0000FB010000}"/>
              </a:ext>
            </a:extLst>
          </xdr:cNvPr>
          <xdr:cNvCxnSpPr/>
        </xdr:nvCxnSpPr>
        <xdr:spPr>
          <a:xfrm>
            <a:off x="4175781" y="2241319"/>
            <a:ext cx="274320" cy="0"/>
          </a:xfrm>
          <a:prstGeom prst="line">
            <a:avLst/>
          </a:prstGeom>
          <a:noFill/>
          <a:ln w="38100" cap="rnd">
            <a:solidFill>
              <a:schemeClr val="accent4"/>
            </a:solidFill>
          </a:ln>
        </xdr:spPr>
      </xdr:cxnSp>
      <xdr:cxnSp macro="">
        <xdr:nvCxnSpPr>
          <xdr:cNvPr id="508" name="Straight Connector 507">
            <a:extLst>
              <a:ext uri="{FF2B5EF4-FFF2-40B4-BE49-F238E27FC236}">
                <a16:creationId xmlns:a16="http://schemas.microsoft.com/office/drawing/2014/main" id="{00000000-0008-0000-0100-0000FC010000}"/>
              </a:ext>
            </a:extLst>
          </xdr:cNvPr>
          <xdr:cNvCxnSpPr/>
        </xdr:nvCxnSpPr>
        <xdr:spPr>
          <a:xfrm>
            <a:off x="2316889" y="1969131"/>
            <a:ext cx="121554" cy="0"/>
          </a:xfrm>
          <a:prstGeom prst="line">
            <a:avLst/>
          </a:prstGeom>
          <a:noFill/>
          <a:ln w="38100" cap="rnd">
            <a:solidFill>
              <a:schemeClr val="accent4"/>
            </a:solidFill>
          </a:ln>
        </xdr:spPr>
      </xdr:cxnSp>
      <xdr:cxnSp macro="">
        <xdr:nvCxnSpPr>
          <xdr:cNvPr id="509" name="Straight Connector 508">
            <a:extLst>
              <a:ext uri="{FF2B5EF4-FFF2-40B4-BE49-F238E27FC236}">
                <a16:creationId xmlns:a16="http://schemas.microsoft.com/office/drawing/2014/main" id="{00000000-0008-0000-0100-0000FD010000}"/>
              </a:ext>
            </a:extLst>
          </xdr:cNvPr>
          <xdr:cNvCxnSpPr/>
        </xdr:nvCxnSpPr>
        <xdr:spPr>
          <a:xfrm>
            <a:off x="2316889" y="2513508"/>
            <a:ext cx="121554" cy="0"/>
          </a:xfrm>
          <a:prstGeom prst="line">
            <a:avLst/>
          </a:prstGeom>
          <a:noFill/>
          <a:ln w="38100" cap="rnd">
            <a:solidFill>
              <a:schemeClr val="accent4"/>
            </a:solidFill>
          </a:ln>
        </xdr:spPr>
      </xdr:cxnSp>
      <xdr:grpSp>
        <xdr:nvGrpSpPr>
          <xdr:cNvPr id="510" name="Group 509">
            <a:extLst>
              <a:ext uri="{FF2B5EF4-FFF2-40B4-BE49-F238E27FC236}">
                <a16:creationId xmlns:a16="http://schemas.microsoft.com/office/drawing/2014/main" id="{00000000-0008-0000-0100-0000FE010000}"/>
              </a:ext>
            </a:extLst>
          </xdr:cNvPr>
          <xdr:cNvGrpSpPr/>
        </xdr:nvGrpSpPr>
        <xdr:grpSpPr>
          <a:xfrm>
            <a:off x="2438434" y="1691641"/>
            <a:ext cx="1737347" cy="1097298"/>
            <a:chOff x="2438434" y="1691641"/>
            <a:chExt cx="1737347" cy="1097298"/>
          </a:xfrm>
        </xdr:grpSpPr>
        <xdr:sp macro="" textlink="">
          <xdr:nvSpPr>
            <xdr:cNvPr id="511" name="TextBox 27">
              <a:extLst>
                <a:ext uri="{FF2B5EF4-FFF2-40B4-BE49-F238E27FC236}">
                  <a16:creationId xmlns:a16="http://schemas.microsoft.com/office/drawing/2014/main" id="{00000000-0008-0000-0100-0000FF010000}"/>
                </a:ext>
              </a:extLst>
            </xdr:cNvPr>
            <xdr:cNvSpPr txBox="1">
              <a:spLocks noChangeAspect="1"/>
            </xdr:cNvSpPr>
          </xdr:nvSpPr>
          <xdr:spPr>
            <a:xfrm>
              <a:off x="2987080" y="1691641"/>
              <a:ext cx="640061" cy="1097298"/>
            </a:xfrm>
            <a:prstGeom prst="rect">
              <a:avLst/>
            </a:prstGeom>
            <a:solidFill>
              <a:schemeClr val="tx1"/>
            </a:solid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512" name="TextBox 38">
              <a:extLst>
                <a:ext uri="{FF2B5EF4-FFF2-40B4-BE49-F238E27FC236}">
                  <a16:creationId xmlns:a16="http://schemas.microsoft.com/office/drawing/2014/main" id="{00000000-0008-0000-0100-00000002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513" name="TextBox 40">
              <a:extLst>
                <a:ext uri="{FF2B5EF4-FFF2-40B4-BE49-F238E27FC236}">
                  <a16:creationId xmlns:a16="http://schemas.microsoft.com/office/drawing/2014/main" id="{00000000-0008-0000-0100-000001020000}"/>
                </a:ext>
              </a:extLst>
            </xdr:cNvPr>
            <xdr:cNvSpPr txBox="1">
              <a:spLocks noChangeAspect="1"/>
            </xdr:cNvSpPr>
          </xdr:nvSpPr>
          <xdr:spPr>
            <a:xfrm>
              <a:off x="2438434" y="224029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cxnSp macro="">
          <xdr:nvCxnSpPr>
            <xdr:cNvPr id="514" name="Straight Connector 513">
              <a:extLst>
                <a:ext uri="{FF2B5EF4-FFF2-40B4-BE49-F238E27FC236}">
                  <a16:creationId xmlns:a16="http://schemas.microsoft.com/office/drawing/2014/main" id="{00000000-0008-0000-0100-000002020000}"/>
                </a:ext>
              </a:extLst>
            </xdr:cNvPr>
            <xdr:cNvCxnSpPr>
              <a:stCxn id="516" idx="2"/>
            </xdr:cNvCxnSpPr>
          </xdr:nvCxnSpPr>
          <xdr:spPr>
            <a:xfrm flipH="1" flipV="1">
              <a:off x="2987075" y="2788927"/>
              <a:ext cx="640066" cy="12"/>
            </a:xfrm>
            <a:prstGeom prst="line">
              <a:avLst/>
            </a:prstGeom>
            <a:noFill/>
            <a:ln w="38100" cap="rnd">
              <a:solidFill>
                <a:schemeClr val="accent4"/>
              </a:solidFill>
            </a:ln>
          </xdr:spPr>
        </xdr:cxnSp>
        <xdr:cxnSp macro="">
          <xdr:nvCxnSpPr>
            <xdr:cNvPr id="515" name="Straight Connector 514">
              <a:extLst>
                <a:ext uri="{FF2B5EF4-FFF2-40B4-BE49-F238E27FC236}">
                  <a16:creationId xmlns:a16="http://schemas.microsoft.com/office/drawing/2014/main" id="{00000000-0008-0000-0100-000003020000}"/>
                </a:ext>
              </a:extLst>
            </xdr:cNvPr>
            <xdr:cNvCxnSpPr>
              <a:stCxn id="516" idx="0"/>
            </xdr:cNvCxnSpPr>
          </xdr:nvCxnSpPr>
          <xdr:spPr>
            <a:xfrm flipH="1">
              <a:off x="2987074" y="1691659"/>
              <a:ext cx="639712" cy="0"/>
            </a:xfrm>
            <a:prstGeom prst="line">
              <a:avLst/>
            </a:prstGeom>
            <a:noFill/>
            <a:ln w="38100" cap="rnd">
              <a:solidFill>
                <a:schemeClr val="accent4"/>
              </a:solidFill>
            </a:ln>
          </xdr:spPr>
        </xdr:cxnSp>
        <xdr:sp macro="" textlink="">
          <xdr:nvSpPr>
            <xdr:cNvPr id="516" name="Arc 515">
              <a:extLst>
                <a:ext uri="{FF2B5EF4-FFF2-40B4-BE49-F238E27FC236}">
                  <a16:creationId xmlns:a16="http://schemas.microsoft.com/office/drawing/2014/main" id="{00000000-0008-0000-0100-000004020000}"/>
                </a:ext>
              </a:extLst>
            </xdr:cNvPr>
            <xdr:cNvSpPr>
              <a:spLocks noChangeAspect="1"/>
            </xdr:cNvSpPr>
          </xdr:nvSpPr>
          <xdr:spPr>
            <a:xfrm rot="5400000">
              <a:off x="3078501" y="1691659"/>
              <a:ext cx="1097280" cy="1097280"/>
            </a:xfrm>
            <a:prstGeom prst="arc">
              <a:avLst>
                <a:gd name="adj1" fmla="val 10797773"/>
                <a:gd name="adj2" fmla="val 0"/>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17" name="TextBox 29">
              <a:extLst>
                <a:ext uri="{FF2B5EF4-FFF2-40B4-BE49-F238E27FC236}">
                  <a16:creationId xmlns:a16="http://schemas.microsoft.com/office/drawing/2014/main" id="{00000000-0008-0000-0100-00000502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grpSp>
    <xdr:clientData/>
  </xdr:twoCellAnchor>
  <xdr:twoCellAnchor editAs="oneCell">
    <xdr:from>
      <xdr:col>39</xdr:col>
      <xdr:colOff>156000</xdr:colOff>
      <xdr:row>50</xdr:row>
      <xdr:rowOff>247842</xdr:rowOff>
    </xdr:from>
    <xdr:to>
      <xdr:col>49</xdr:col>
      <xdr:colOff>0</xdr:colOff>
      <xdr:row>55</xdr:row>
      <xdr:rowOff>2500</xdr:rowOff>
    </xdr:to>
    <xdr:grpSp>
      <xdr:nvGrpSpPr>
        <xdr:cNvPr id="30" name="Group 29">
          <a:extLst>
            <a:ext uri="{FF2B5EF4-FFF2-40B4-BE49-F238E27FC236}">
              <a16:creationId xmlns:a16="http://schemas.microsoft.com/office/drawing/2014/main" id="{00000000-0008-0000-0100-00001E000000}"/>
            </a:ext>
          </a:extLst>
        </xdr:cNvPr>
        <xdr:cNvGrpSpPr/>
      </xdr:nvGrpSpPr>
      <xdr:grpSpPr>
        <a:xfrm>
          <a:off x="10769571" y="13854985"/>
          <a:ext cx="2565429" cy="1115372"/>
          <a:chOff x="5993463" y="16707649"/>
          <a:chExt cx="2497394" cy="1078854"/>
        </a:xfrm>
      </xdr:grpSpPr>
      <xdr:cxnSp macro="">
        <xdr:nvCxnSpPr>
          <xdr:cNvPr id="519" name="Straight Connector 518">
            <a:extLst>
              <a:ext uri="{FF2B5EF4-FFF2-40B4-BE49-F238E27FC236}">
                <a16:creationId xmlns:a16="http://schemas.microsoft.com/office/drawing/2014/main" id="{00000000-0008-0000-0100-000007020000}"/>
              </a:ext>
            </a:extLst>
          </xdr:cNvPr>
          <xdr:cNvCxnSpPr/>
        </xdr:nvCxnSpPr>
        <xdr:spPr>
          <a:xfrm>
            <a:off x="8213366" y="17254997"/>
            <a:ext cx="277491" cy="0"/>
          </a:xfrm>
          <a:prstGeom prst="line">
            <a:avLst/>
          </a:prstGeom>
          <a:noFill/>
          <a:ln w="38100" cap="rnd">
            <a:solidFill>
              <a:schemeClr val="accent4"/>
            </a:solidFill>
          </a:ln>
        </xdr:spPr>
      </xdr:cxnSp>
      <xdr:cxnSp macro="">
        <xdr:nvCxnSpPr>
          <xdr:cNvPr id="520" name="Straight Connector 519">
            <a:extLst>
              <a:ext uri="{FF2B5EF4-FFF2-40B4-BE49-F238E27FC236}">
                <a16:creationId xmlns:a16="http://schemas.microsoft.com/office/drawing/2014/main" id="{00000000-0008-0000-0100-000008020000}"/>
              </a:ext>
            </a:extLst>
          </xdr:cNvPr>
          <xdr:cNvCxnSpPr/>
        </xdr:nvCxnSpPr>
        <xdr:spPr>
          <a:xfrm>
            <a:off x="6363444" y="16990486"/>
            <a:ext cx="150976" cy="0"/>
          </a:xfrm>
          <a:prstGeom prst="line">
            <a:avLst/>
          </a:prstGeom>
          <a:noFill/>
          <a:ln w="38100" cap="rnd">
            <a:solidFill>
              <a:schemeClr val="accent4"/>
            </a:solidFill>
          </a:ln>
        </xdr:spPr>
      </xdr:cxnSp>
      <xdr:cxnSp macro="">
        <xdr:nvCxnSpPr>
          <xdr:cNvPr id="521" name="Straight Connector 520">
            <a:extLst>
              <a:ext uri="{FF2B5EF4-FFF2-40B4-BE49-F238E27FC236}">
                <a16:creationId xmlns:a16="http://schemas.microsoft.com/office/drawing/2014/main" id="{00000000-0008-0000-0100-000009020000}"/>
              </a:ext>
            </a:extLst>
          </xdr:cNvPr>
          <xdr:cNvCxnSpPr/>
        </xdr:nvCxnSpPr>
        <xdr:spPr>
          <a:xfrm>
            <a:off x="6366763" y="17519508"/>
            <a:ext cx="164666" cy="0"/>
          </a:xfrm>
          <a:prstGeom prst="line">
            <a:avLst/>
          </a:prstGeom>
          <a:noFill/>
          <a:ln w="38100" cap="rnd">
            <a:solidFill>
              <a:schemeClr val="accent4"/>
            </a:solidFill>
          </a:ln>
        </xdr:spPr>
      </xdr:cxnSp>
      <xdr:grpSp>
        <xdr:nvGrpSpPr>
          <xdr:cNvPr id="29" name="Group 28">
            <a:extLst>
              <a:ext uri="{FF2B5EF4-FFF2-40B4-BE49-F238E27FC236}">
                <a16:creationId xmlns:a16="http://schemas.microsoft.com/office/drawing/2014/main" id="{00000000-0008-0000-0100-00001D000000}"/>
              </a:ext>
            </a:extLst>
          </xdr:cNvPr>
          <xdr:cNvGrpSpPr/>
        </xdr:nvGrpSpPr>
        <xdr:grpSpPr>
          <a:xfrm>
            <a:off x="5993463" y="16707649"/>
            <a:ext cx="2219904" cy="1078854"/>
            <a:chOff x="5993463" y="16707649"/>
            <a:chExt cx="2219904" cy="1078854"/>
          </a:xfrm>
        </xdr:grpSpPr>
        <xdr:grpSp>
          <xdr:nvGrpSpPr>
            <xdr:cNvPr id="28" name="Group 27">
              <a:extLst>
                <a:ext uri="{FF2B5EF4-FFF2-40B4-BE49-F238E27FC236}">
                  <a16:creationId xmlns:a16="http://schemas.microsoft.com/office/drawing/2014/main" id="{00000000-0008-0000-0100-00001C000000}"/>
                </a:ext>
              </a:extLst>
            </xdr:cNvPr>
            <xdr:cNvGrpSpPr/>
          </xdr:nvGrpSpPr>
          <xdr:grpSpPr>
            <a:xfrm>
              <a:off x="5993463" y="16716375"/>
              <a:ext cx="2219904" cy="1070128"/>
              <a:chOff x="5993463" y="16716375"/>
              <a:chExt cx="2219904" cy="1070128"/>
            </a:xfrm>
          </xdr:grpSpPr>
          <xdr:sp macro="" textlink="">
            <xdr:nvSpPr>
              <xdr:cNvPr id="523" name="Right Triangle 522">
                <a:extLst>
                  <a:ext uri="{FF2B5EF4-FFF2-40B4-BE49-F238E27FC236}">
                    <a16:creationId xmlns:a16="http://schemas.microsoft.com/office/drawing/2014/main" id="{00000000-0008-0000-0100-00000B020000}"/>
                  </a:ext>
                </a:extLst>
              </xdr:cNvPr>
              <xdr:cNvSpPr/>
            </xdr:nvSpPr>
            <xdr:spPr>
              <a:xfrm flipH="1">
                <a:off x="6548439" y="17608112"/>
                <a:ext cx="92496" cy="178380"/>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4" name="Right Triangle 523">
                <a:extLst>
                  <a:ext uri="{FF2B5EF4-FFF2-40B4-BE49-F238E27FC236}">
                    <a16:creationId xmlns:a16="http://schemas.microsoft.com/office/drawing/2014/main" id="{00000000-0008-0000-0100-00000C020000}"/>
                  </a:ext>
                </a:extLst>
              </xdr:cNvPr>
              <xdr:cNvSpPr/>
            </xdr:nvSpPr>
            <xdr:spPr>
              <a:xfrm flipH="1" flipV="1">
                <a:off x="6548439" y="16716375"/>
                <a:ext cx="92496" cy="178380"/>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78" name="Rectangle 577">
                <a:extLst>
                  <a:ext uri="{FF2B5EF4-FFF2-40B4-BE49-F238E27FC236}">
                    <a16:creationId xmlns:a16="http://schemas.microsoft.com/office/drawing/2014/main" id="{00000000-0008-0000-0100-000042020000}"/>
                  </a:ext>
                </a:extLst>
              </xdr:cNvPr>
              <xdr:cNvSpPr/>
            </xdr:nvSpPr>
            <xdr:spPr>
              <a:xfrm>
                <a:off x="6640935" y="16716390"/>
                <a:ext cx="462486" cy="1070113"/>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79" name="Arc 578">
                <a:extLst>
                  <a:ext uri="{FF2B5EF4-FFF2-40B4-BE49-F238E27FC236}">
                    <a16:creationId xmlns:a16="http://schemas.microsoft.com/office/drawing/2014/main" id="{00000000-0008-0000-0100-000043020000}"/>
                  </a:ext>
                </a:extLst>
              </xdr:cNvPr>
              <xdr:cNvSpPr/>
            </xdr:nvSpPr>
            <xdr:spPr>
              <a:xfrm flipV="1">
                <a:off x="5993463" y="16716407"/>
                <a:ext cx="2219903" cy="1070083"/>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0" name="Arc 579">
                <a:extLst>
                  <a:ext uri="{FF2B5EF4-FFF2-40B4-BE49-F238E27FC236}">
                    <a16:creationId xmlns:a16="http://schemas.microsoft.com/office/drawing/2014/main" id="{00000000-0008-0000-0100-000044020000}"/>
                  </a:ext>
                </a:extLst>
              </xdr:cNvPr>
              <xdr:cNvSpPr/>
            </xdr:nvSpPr>
            <xdr:spPr>
              <a:xfrm>
                <a:off x="5993463" y="16716396"/>
                <a:ext cx="2219903" cy="1070083"/>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1" name="Arc 580">
                <a:extLst>
                  <a:ext uri="{FF2B5EF4-FFF2-40B4-BE49-F238E27FC236}">
                    <a16:creationId xmlns:a16="http://schemas.microsoft.com/office/drawing/2014/main" id="{00000000-0008-0000-0100-000045020000}"/>
                  </a:ext>
                </a:extLst>
              </xdr:cNvPr>
              <xdr:cNvSpPr/>
            </xdr:nvSpPr>
            <xdr:spPr>
              <a:xfrm flipV="1">
                <a:off x="6425103" y="16716408"/>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2" name="TextBox 27">
                <a:extLst>
                  <a:ext uri="{FF2B5EF4-FFF2-40B4-BE49-F238E27FC236}">
                    <a16:creationId xmlns:a16="http://schemas.microsoft.com/office/drawing/2014/main" id="{00000000-0008-0000-0100-000046020000}"/>
                  </a:ext>
                </a:extLst>
              </xdr:cNvPr>
              <xdr:cNvSpPr txBox="1">
                <a:spLocks/>
              </xdr:cNvSpPr>
            </xdr:nvSpPr>
            <xdr:spPr>
              <a:xfrm>
                <a:off x="7010919" y="16716395"/>
                <a:ext cx="554982" cy="1070096"/>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X</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583" name="TextBox 38">
                <a:extLst>
                  <a:ext uri="{FF2B5EF4-FFF2-40B4-BE49-F238E27FC236}">
                    <a16:creationId xmlns:a16="http://schemas.microsoft.com/office/drawing/2014/main" id="{00000000-0008-0000-0100-000047020000}"/>
                  </a:ext>
                </a:extLst>
              </xdr:cNvPr>
              <xdr:cNvSpPr txBox="1">
                <a:spLocks noChangeAspect="1"/>
              </xdr:cNvSpPr>
            </xdr:nvSpPr>
            <xdr:spPr>
              <a:xfrm>
                <a:off x="6548439" y="16716396"/>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584" name="TextBox 40">
                <a:extLst>
                  <a:ext uri="{FF2B5EF4-FFF2-40B4-BE49-F238E27FC236}">
                    <a16:creationId xmlns:a16="http://schemas.microsoft.com/office/drawing/2014/main" id="{00000000-0008-0000-0100-000048020000}"/>
                  </a:ext>
                </a:extLst>
              </xdr:cNvPr>
              <xdr:cNvSpPr txBox="1">
                <a:spLocks noChangeAspect="1"/>
              </xdr:cNvSpPr>
            </xdr:nvSpPr>
            <xdr:spPr>
              <a:xfrm>
                <a:off x="6548433" y="17242684"/>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585" name="TextBox 29">
                <a:extLst>
                  <a:ext uri="{FF2B5EF4-FFF2-40B4-BE49-F238E27FC236}">
                    <a16:creationId xmlns:a16="http://schemas.microsoft.com/office/drawing/2014/main" id="{00000000-0008-0000-0100-000049020000}"/>
                  </a:ext>
                </a:extLst>
              </xdr:cNvPr>
              <xdr:cNvSpPr txBox="1">
                <a:spLocks noChangeAspect="1"/>
              </xdr:cNvSpPr>
            </xdr:nvSpPr>
            <xdr:spPr>
              <a:xfrm>
                <a:off x="7658385" y="16983623"/>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86" name="Arc 585">
                <a:extLst>
                  <a:ext uri="{FF2B5EF4-FFF2-40B4-BE49-F238E27FC236}">
                    <a16:creationId xmlns:a16="http://schemas.microsoft.com/office/drawing/2014/main" id="{00000000-0008-0000-0100-00004A020000}"/>
                  </a:ext>
                </a:extLst>
              </xdr:cNvPr>
              <xdr:cNvSpPr/>
            </xdr:nvSpPr>
            <xdr:spPr>
              <a:xfrm>
                <a:off x="6425102" y="16716408"/>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87" name="Straight Connector 586">
                <a:extLst>
                  <a:ext uri="{FF2B5EF4-FFF2-40B4-BE49-F238E27FC236}">
                    <a16:creationId xmlns:a16="http://schemas.microsoft.com/office/drawing/2014/main" id="{00000000-0008-0000-0100-00004B020000}"/>
                  </a:ext>
                </a:extLst>
              </xdr:cNvPr>
              <xdr:cNvCxnSpPr>
                <a:endCxn id="580" idx="0"/>
              </xdr:cNvCxnSpPr>
            </xdr:nvCxnSpPr>
            <xdr:spPr>
              <a:xfrm>
                <a:off x="6548433" y="16716390"/>
                <a:ext cx="554982" cy="7"/>
              </a:xfrm>
              <a:prstGeom prst="line">
                <a:avLst/>
              </a:prstGeom>
              <a:noFill/>
              <a:ln w="38100" cap="rnd">
                <a:solidFill>
                  <a:schemeClr val="accent4"/>
                </a:solidFill>
              </a:ln>
            </xdr:spPr>
          </xdr:cxnSp>
          <xdr:cxnSp macro="">
            <xdr:nvCxnSpPr>
              <xdr:cNvPr id="588" name="Straight Connector 587">
                <a:extLst>
                  <a:ext uri="{FF2B5EF4-FFF2-40B4-BE49-F238E27FC236}">
                    <a16:creationId xmlns:a16="http://schemas.microsoft.com/office/drawing/2014/main" id="{00000000-0008-0000-0100-00004C020000}"/>
                  </a:ext>
                </a:extLst>
              </xdr:cNvPr>
              <xdr:cNvCxnSpPr>
                <a:stCxn id="581" idx="2"/>
              </xdr:cNvCxnSpPr>
            </xdr:nvCxnSpPr>
            <xdr:spPr>
              <a:xfrm>
                <a:off x="6640935" y="17251449"/>
                <a:ext cx="462486" cy="0"/>
              </a:xfrm>
              <a:prstGeom prst="line">
                <a:avLst/>
              </a:prstGeom>
              <a:noFill/>
              <a:ln w="38100" cap="rnd">
                <a:solidFill>
                  <a:schemeClr val="accent4"/>
                </a:solidFill>
              </a:ln>
            </xdr:spPr>
          </xdr:cxnSp>
          <xdr:cxnSp macro="">
            <xdr:nvCxnSpPr>
              <xdr:cNvPr id="589" name="Straight Connector 588">
                <a:extLst>
                  <a:ext uri="{FF2B5EF4-FFF2-40B4-BE49-F238E27FC236}">
                    <a16:creationId xmlns:a16="http://schemas.microsoft.com/office/drawing/2014/main" id="{00000000-0008-0000-0100-00004D020000}"/>
                  </a:ext>
                </a:extLst>
              </xdr:cNvPr>
              <xdr:cNvCxnSpPr/>
            </xdr:nvCxnSpPr>
            <xdr:spPr>
              <a:xfrm>
                <a:off x="6548433" y="17786484"/>
                <a:ext cx="554982" cy="7"/>
              </a:xfrm>
              <a:prstGeom prst="line">
                <a:avLst/>
              </a:prstGeom>
              <a:noFill/>
              <a:ln w="38100" cap="rnd">
                <a:solidFill>
                  <a:schemeClr val="accent4"/>
                </a:solidFill>
              </a:ln>
            </xdr:spPr>
          </xdr:cxnSp>
          <xdr:cxnSp macro="">
            <xdr:nvCxnSpPr>
              <xdr:cNvPr id="590" name="Straight Connector 589">
                <a:extLst>
                  <a:ext uri="{FF2B5EF4-FFF2-40B4-BE49-F238E27FC236}">
                    <a16:creationId xmlns:a16="http://schemas.microsoft.com/office/drawing/2014/main" id="{00000000-0008-0000-0100-00004E020000}"/>
                  </a:ext>
                </a:extLst>
              </xdr:cNvPr>
              <xdr:cNvCxnSpPr/>
            </xdr:nvCxnSpPr>
            <xdr:spPr>
              <a:xfrm>
                <a:off x="7103407" y="16716392"/>
                <a:ext cx="0" cy="1070100"/>
              </a:xfrm>
              <a:prstGeom prst="line">
                <a:avLst/>
              </a:prstGeom>
              <a:noFill/>
              <a:ln w="38100" cap="rnd">
                <a:solidFill>
                  <a:schemeClr val="accent4"/>
                </a:solidFill>
              </a:ln>
            </xdr:spPr>
          </xdr:cxnSp>
        </xdr:grpSp>
        <xdr:sp macro="" textlink="">
          <xdr:nvSpPr>
            <xdr:cNvPr id="591" name="Arc 590">
              <a:extLst>
                <a:ext uri="{FF2B5EF4-FFF2-40B4-BE49-F238E27FC236}">
                  <a16:creationId xmlns:a16="http://schemas.microsoft.com/office/drawing/2014/main" id="{00000000-0008-0000-0100-00004F020000}"/>
                </a:ext>
              </a:extLst>
            </xdr:cNvPr>
            <xdr:cNvSpPr/>
          </xdr:nvSpPr>
          <xdr:spPr>
            <a:xfrm>
              <a:off x="6328056" y="16716375"/>
              <a:ext cx="2160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93" name="Arc 592">
              <a:extLst>
                <a:ext uri="{FF2B5EF4-FFF2-40B4-BE49-F238E27FC236}">
                  <a16:creationId xmlns:a16="http://schemas.microsoft.com/office/drawing/2014/main" id="{00000000-0008-0000-0100-000051020000}"/>
                </a:ext>
              </a:extLst>
            </xdr:cNvPr>
            <xdr:cNvSpPr/>
          </xdr:nvSpPr>
          <xdr:spPr>
            <a:xfrm flipV="1">
              <a:off x="6328056" y="16707649"/>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grpSp>
    <xdr:clientData/>
  </xdr:twoCellAnchor>
  <xdr:twoCellAnchor editAs="oneCell">
    <xdr:from>
      <xdr:col>62</xdr:col>
      <xdr:colOff>0</xdr:colOff>
      <xdr:row>38</xdr:row>
      <xdr:rowOff>263638</xdr:rowOff>
    </xdr:from>
    <xdr:to>
      <xdr:col>70</xdr:col>
      <xdr:colOff>6366</xdr:colOff>
      <xdr:row>43</xdr:row>
      <xdr:rowOff>5707</xdr:rowOff>
    </xdr:to>
    <xdr:grpSp>
      <xdr:nvGrpSpPr>
        <xdr:cNvPr id="8" name="Group 7">
          <a:extLst>
            <a:ext uri="{FF2B5EF4-FFF2-40B4-BE49-F238E27FC236}">
              <a16:creationId xmlns:a16="http://schemas.microsoft.com/office/drawing/2014/main" id="{00000000-0008-0000-0100-000008000000}"/>
            </a:ext>
          </a:extLst>
        </xdr:cNvPr>
        <xdr:cNvGrpSpPr/>
      </xdr:nvGrpSpPr>
      <xdr:grpSpPr>
        <a:xfrm>
          <a:off x="16872857" y="10605067"/>
          <a:ext cx="2183509" cy="1102783"/>
          <a:chOff x="16555882" y="12547034"/>
          <a:chExt cx="2135351" cy="1077221"/>
        </a:xfrm>
      </xdr:grpSpPr>
      <xdr:cxnSp macro="">
        <xdr:nvCxnSpPr>
          <xdr:cNvPr id="422" name="Straight Connector 421">
            <a:extLst>
              <a:ext uri="{FF2B5EF4-FFF2-40B4-BE49-F238E27FC236}">
                <a16:creationId xmlns:a16="http://schemas.microsoft.com/office/drawing/2014/main" id="{00000000-0008-0000-0100-0000A6010000}"/>
              </a:ext>
            </a:extLst>
          </xdr:cNvPr>
          <xdr:cNvCxnSpPr/>
        </xdr:nvCxnSpPr>
        <xdr:spPr>
          <a:xfrm>
            <a:off x="18414121" y="13084112"/>
            <a:ext cx="277112" cy="0"/>
          </a:xfrm>
          <a:prstGeom prst="line">
            <a:avLst/>
          </a:prstGeom>
          <a:noFill/>
          <a:ln w="38100" cap="rnd">
            <a:solidFill>
              <a:schemeClr val="accent4"/>
            </a:solidFill>
          </a:ln>
        </xdr:spPr>
      </xdr:cxnSp>
      <xdr:cxnSp macro="">
        <xdr:nvCxnSpPr>
          <xdr:cNvPr id="423" name="Straight Connector 422">
            <a:extLst>
              <a:ext uri="{FF2B5EF4-FFF2-40B4-BE49-F238E27FC236}">
                <a16:creationId xmlns:a16="http://schemas.microsoft.com/office/drawing/2014/main" id="{00000000-0008-0000-0100-0000A7010000}"/>
              </a:ext>
            </a:extLst>
          </xdr:cNvPr>
          <xdr:cNvCxnSpPr/>
        </xdr:nvCxnSpPr>
        <xdr:spPr>
          <a:xfrm>
            <a:off x="16555882" y="12816904"/>
            <a:ext cx="120181" cy="0"/>
          </a:xfrm>
          <a:prstGeom prst="line">
            <a:avLst/>
          </a:prstGeom>
          <a:noFill/>
          <a:ln w="38100" cap="rnd">
            <a:solidFill>
              <a:schemeClr val="accent4"/>
            </a:solidFill>
          </a:ln>
        </xdr:spPr>
      </xdr:cxnSp>
      <xdr:cxnSp macro="">
        <xdr:nvCxnSpPr>
          <xdr:cNvPr id="424" name="Straight Connector 423">
            <a:extLst>
              <a:ext uri="{FF2B5EF4-FFF2-40B4-BE49-F238E27FC236}">
                <a16:creationId xmlns:a16="http://schemas.microsoft.com/office/drawing/2014/main" id="{00000000-0008-0000-0100-0000A8010000}"/>
              </a:ext>
            </a:extLst>
          </xdr:cNvPr>
          <xdr:cNvCxnSpPr/>
        </xdr:nvCxnSpPr>
        <xdr:spPr>
          <a:xfrm>
            <a:off x="16555882" y="13351321"/>
            <a:ext cx="120181" cy="0"/>
          </a:xfrm>
          <a:prstGeom prst="line">
            <a:avLst/>
          </a:prstGeom>
          <a:noFill/>
          <a:ln w="38100" cap="rnd">
            <a:solidFill>
              <a:schemeClr val="accent4"/>
            </a:solidFill>
          </a:ln>
        </xdr:spPr>
      </xdr:cxnSp>
      <xdr:grpSp>
        <xdr:nvGrpSpPr>
          <xdr:cNvPr id="425" name="Group 424">
            <a:extLst>
              <a:ext uri="{FF2B5EF4-FFF2-40B4-BE49-F238E27FC236}">
                <a16:creationId xmlns:a16="http://schemas.microsoft.com/office/drawing/2014/main" id="{00000000-0008-0000-0100-0000A9010000}"/>
              </a:ext>
            </a:extLst>
          </xdr:cNvPr>
          <xdr:cNvGrpSpPr/>
        </xdr:nvGrpSpPr>
        <xdr:grpSpPr>
          <a:xfrm>
            <a:off x="16676054" y="12547034"/>
            <a:ext cx="1738067" cy="1077221"/>
            <a:chOff x="2438434" y="1691641"/>
            <a:chExt cx="1737347" cy="1097298"/>
          </a:xfrm>
        </xdr:grpSpPr>
        <xdr:sp macro="" textlink="">
          <xdr:nvSpPr>
            <xdr:cNvPr id="426" name="TextBox 27">
              <a:extLst>
                <a:ext uri="{FF2B5EF4-FFF2-40B4-BE49-F238E27FC236}">
                  <a16:creationId xmlns:a16="http://schemas.microsoft.com/office/drawing/2014/main" id="{00000000-0008-0000-0100-0000AA010000}"/>
                </a:ext>
              </a:extLst>
            </xdr:cNvPr>
            <xdr:cNvSpPr txBox="1">
              <a:spLocks noChangeAspect="1"/>
            </xdr:cNvSpPr>
          </xdr:nvSpPr>
          <xdr:spPr>
            <a:xfrm>
              <a:off x="2987080" y="1691641"/>
              <a:ext cx="640061" cy="1097298"/>
            </a:xfrm>
            <a:prstGeom prst="rect">
              <a:avLst/>
            </a:prstGeom>
            <a:solidFill>
              <a:schemeClr val="tx1"/>
            </a:solid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427" name="TextBox 38">
              <a:extLst>
                <a:ext uri="{FF2B5EF4-FFF2-40B4-BE49-F238E27FC236}">
                  <a16:creationId xmlns:a16="http://schemas.microsoft.com/office/drawing/2014/main" id="{00000000-0008-0000-0100-0000AB01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28" name="TextBox 40">
              <a:extLst>
                <a:ext uri="{FF2B5EF4-FFF2-40B4-BE49-F238E27FC236}">
                  <a16:creationId xmlns:a16="http://schemas.microsoft.com/office/drawing/2014/main" id="{00000000-0008-0000-0100-0000AC010000}"/>
                </a:ext>
              </a:extLst>
            </xdr:cNvPr>
            <xdr:cNvSpPr txBox="1">
              <a:spLocks noChangeAspect="1"/>
            </xdr:cNvSpPr>
          </xdr:nvSpPr>
          <xdr:spPr>
            <a:xfrm>
              <a:off x="2438434" y="224029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cxnSp macro="">
          <xdr:nvCxnSpPr>
            <xdr:cNvPr id="429" name="Straight Connector 428">
              <a:extLst>
                <a:ext uri="{FF2B5EF4-FFF2-40B4-BE49-F238E27FC236}">
                  <a16:creationId xmlns:a16="http://schemas.microsoft.com/office/drawing/2014/main" id="{00000000-0008-0000-0100-0000AD010000}"/>
                </a:ext>
              </a:extLst>
            </xdr:cNvPr>
            <xdr:cNvCxnSpPr>
              <a:stCxn id="431" idx="2"/>
            </xdr:cNvCxnSpPr>
          </xdr:nvCxnSpPr>
          <xdr:spPr>
            <a:xfrm flipH="1" flipV="1">
              <a:off x="2987075" y="2788927"/>
              <a:ext cx="640066" cy="12"/>
            </a:xfrm>
            <a:prstGeom prst="line">
              <a:avLst/>
            </a:prstGeom>
            <a:noFill/>
            <a:ln w="38100" cap="rnd">
              <a:solidFill>
                <a:schemeClr val="accent4"/>
              </a:solidFill>
            </a:ln>
          </xdr:spPr>
        </xdr:cxnSp>
        <xdr:cxnSp macro="">
          <xdr:nvCxnSpPr>
            <xdr:cNvPr id="430" name="Straight Connector 429">
              <a:extLst>
                <a:ext uri="{FF2B5EF4-FFF2-40B4-BE49-F238E27FC236}">
                  <a16:creationId xmlns:a16="http://schemas.microsoft.com/office/drawing/2014/main" id="{00000000-0008-0000-0100-0000AE010000}"/>
                </a:ext>
              </a:extLst>
            </xdr:cNvPr>
            <xdr:cNvCxnSpPr>
              <a:stCxn id="431" idx="0"/>
            </xdr:cNvCxnSpPr>
          </xdr:nvCxnSpPr>
          <xdr:spPr>
            <a:xfrm flipH="1">
              <a:off x="2987074" y="1691659"/>
              <a:ext cx="639712" cy="0"/>
            </a:xfrm>
            <a:prstGeom prst="line">
              <a:avLst/>
            </a:prstGeom>
            <a:noFill/>
            <a:ln w="38100" cap="rnd">
              <a:solidFill>
                <a:schemeClr val="accent4"/>
              </a:solidFill>
            </a:ln>
          </xdr:spPr>
        </xdr:cxnSp>
        <xdr:sp macro="" textlink="">
          <xdr:nvSpPr>
            <xdr:cNvPr id="431" name="Arc 430">
              <a:extLst>
                <a:ext uri="{FF2B5EF4-FFF2-40B4-BE49-F238E27FC236}">
                  <a16:creationId xmlns:a16="http://schemas.microsoft.com/office/drawing/2014/main" id="{00000000-0008-0000-0100-0000AF010000}"/>
                </a:ext>
              </a:extLst>
            </xdr:cNvPr>
            <xdr:cNvSpPr>
              <a:spLocks noChangeAspect="1"/>
            </xdr:cNvSpPr>
          </xdr:nvSpPr>
          <xdr:spPr>
            <a:xfrm rot="5400000">
              <a:off x="3078501" y="1691659"/>
              <a:ext cx="1097280" cy="1097280"/>
            </a:xfrm>
            <a:prstGeom prst="arc">
              <a:avLst>
                <a:gd name="adj1" fmla="val 10797773"/>
                <a:gd name="adj2" fmla="val 0"/>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32" name="TextBox 29">
              <a:extLst>
                <a:ext uri="{FF2B5EF4-FFF2-40B4-BE49-F238E27FC236}">
                  <a16:creationId xmlns:a16="http://schemas.microsoft.com/office/drawing/2014/main" id="{00000000-0008-0000-0100-0000B0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sp macro="" textlink="">
        <xdr:nvSpPr>
          <xdr:cNvPr id="433" name="Oval 432">
            <a:extLst>
              <a:ext uri="{FF2B5EF4-FFF2-40B4-BE49-F238E27FC236}">
                <a16:creationId xmlns:a16="http://schemas.microsoft.com/office/drawing/2014/main" id="{00000000-0008-0000-0100-0000B1010000}"/>
              </a:ext>
            </a:extLst>
          </xdr:cNvPr>
          <xdr:cNvSpPr>
            <a:spLocks noChangeAspect="1"/>
          </xdr:cNvSpPr>
        </xdr:nvSpPr>
        <xdr:spPr>
          <a:xfrm>
            <a:off x="18442662" y="12991904"/>
            <a:ext cx="190198" cy="191660"/>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editAs="oneCell">
    <xdr:from>
      <xdr:col>60</xdr:col>
      <xdr:colOff>155999</xdr:colOff>
      <xdr:row>44</xdr:row>
      <xdr:rowOff>266139</xdr:rowOff>
    </xdr:from>
    <xdr:to>
      <xdr:col>70</xdr:col>
      <xdr:colOff>6366</xdr:colOff>
      <xdr:row>49</xdr:row>
      <xdr:rowOff>5035</xdr:rowOff>
    </xdr:to>
    <xdr:grpSp>
      <xdr:nvGrpSpPr>
        <xdr:cNvPr id="10" name="Group 9">
          <a:extLst>
            <a:ext uri="{FF2B5EF4-FFF2-40B4-BE49-F238E27FC236}">
              <a16:creationId xmlns:a16="http://schemas.microsoft.com/office/drawing/2014/main" id="{00000000-0008-0000-0100-00000A000000}"/>
            </a:ext>
          </a:extLst>
        </xdr:cNvPr>
        <xdr:cNvGrpSpPr/>
      </xdr:nvGrpSpPr>
      <xdr:grpSpPr>
        <a:xfrm>
          <a:off x="16484570" y="12240425"/>
          <a:ext cx="2571796" cy="1099610"/>
          <a:chOff x="16282484" y="14242426"/>
          <a:chExt cx="2529113" cy="1082770"/>
        </a:xfrm>
      </xdr:grpSpPr>
      <xdr:cxnSp macro="">
        <xdr:nvCxnSpPr>
          <xdr:cNvPr id="458" name="Straight Connector 457">
            <a:extLst>
              <a:ext uri="{FF2B5EF4-FFF2-40B4-BE49-F238E27FC236}">
                <a16:creationId xmlns:a16="http://schemas.microsoft.com/office/drawing/2014/main" id="{00000000-0008-0000-0100-0000CA010000}"/>
              </a:ext>
            </a:extLst>
          </xdr:cNvPr>
          <xdr:cNvCxnSpPr/>
        </xdr:nvCxnSpPr>
        <xdr:spPr>
          <a:xfrm>
            <a:off x="16657164" y="14511960"/>
            <a:ext cx="281015" cy="0"/>
          </a:xfrm>
          <a:prstGeom prst="line">
            <a:avLst/>
          </a:prstGeom>
          <a:noFill/>
          <a:ln w="38100" cap="rnd">
            <a:solidFill>
              <a:schemeClr val="accent4"/>
            </a:solidFill>
          </a:ln>
        </xdr:spPr>
      </xdr:cxnSp>
      <xdr:cxnSp macro="">
        <xdr:nvCxnSpPr>
          <xdr:cNvPr id="459" name="Straight Connector 458">
            <a:extLst>
              <a:ext uri="{FF2B5EF4-FFF2-40B4-BE49-F238E27FC236}">
                <a16:creationId xmlns:a16="http://schemas.microsoft.com/office/drawing/2014/main" id="{00000000-0008-0000-0100-0000CB010000}"/>
              </a:ext>
            </a:extLst>
          </xdr:cNvPr>
          <xdr:cNvCxnSpPr/>
        </xdr:nvCxnSpPr>
        <xdr:spPr>
          <a:xfrm>
            <a:off x="16660525" y="15050721"/>
            <a:ext cx="281015" cy="0"/>
          </a:xfrm>
          <a:prstGeom prst="line">
            <a:avLst/>
          </a:prstGeom>
          <a:noFill/>
          <a:ln w="38100" cap="rnd">
            <a:solidFill>
              <a:schemeClr val="accent4"/>
            </a:solidFill>
          </a:ln>
        </xdr:spPr>
      </xdr:cxnSp>
      <xdr:grpSp>
        <xdr:nvGrpSpPr>
          <xdr:cNvPr id="9" name="Group 8">
            <a:extLst>
              <a:ext uri="{FF2B5EF4-FFF2-40B4-BE49-F238E27FC236}">
                <a16:creationId xmlns:a16="http://schemas.microsoft.com/office/drawing/2014/main" id="{00000000-0008-0000-0100-000009000000}"/>
              </a:ext>
            </a:extLst>
          </xdr:cNvPr>
          <xdr:cNvGrpSpPr/>
        </xdr:nvGrpSpPr>
        <xdr:grpSpPr>
          <a:xfrm>
            <a:off x="16282484" y="14242426"/>
            <a:ext cx="2529113" cy="1082770"/>
            <a:chOff x="16282484" y="14242426"/>
            <a:chExt cx="2529113" cy="1082770"/>
          </a:xfrm>
        </xdr:grpSpPr>
        <xdr:cxnSp macro="">
          <xdr:nvCxnSpPr>
            <xdr:cNvPr id="457" name="Straight Connector 456">
              <a:extLst>
                <a:ext uri="{FF2B5EF4-FFF2-40B4-BE49-F238E27FC236}">
                  <a16:creationId xmlns:a16="http://schemas.microsoft.com/office/drawing/2014/main" id="{00000000-0008-0000-0100-0000C9010000}"/>
                </a:ext>
              </a:extLst>
            </xdr:cNvPr>
            <xdr:cNvCxnSpPr/>
          </xdr:nvCxnSpPr>
          <xdr:spPr>
            <a:xfrm>
              <a:off x="18530582" y="14781341"/>
              <a:ext cx="281015" cy="0"/>
            </a:xfrm>
            <a:prstGeom prst="line">
              <a:avLst/>
            </a:prstGeom>
            <a:noFill/>
            <a:ln w="38100" cap="rnd">
              <a:solidFill>
                <a:schemeClr val="accent4"/>
              </a:solidFill>
            </a:ln>
          </xdr:spPr>
        </xdr:cxnSp>
        <xdr:grpSp>
          <xdr:nvGrpSpPr>
            <xdr:cNvPr id="460" name="Group 459">
              <a:extLst>
                <a:ext uri="{FF2B5EF4-FFF2-40B4-BE49-F238E27FC236}">
                  <a16:creationId xmlns:a16="http://schemas.microsoft.com/office/drawing/2014/main" id="{00000000-0008-0000-0100-0000CC010000}"/>
                </a:ext>
              </a:extLst>
            </xdr:cNvPr>
            <xdr:cNvGrpSpPr/>
          </xdr:nvGrpSpPr>
          <xdr:grpSpPr>
            <a:xfrm>
              <a:off x="16282484" y="14242426"/>
              <a:ext cx="2248099" cy="1082770"/>
              <a:chOff x="1889806" y="1691626"/>
              <a:chExt cx="2194537" cy="1097313"/>
            </a:xfrm>
          </xdr:grpSpPr>
          <xdr:sp macro="" textlink="">
            <xdr:nvSpPr>
              <xdr:cNvPr id="461" name="Right Triangle 460">
                <a:extLst>
                  <a:ext uri="{FF2B5EF4-FFF2-40B4-BE49-F238E27FC236}">
                    <a16:creationId xmlns:a16="http://schemas.microsoft.com/office/drawing/2014/main" id="{00000000-0008-0000-0100-0000CD01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2" name="Right Triangle 461">
                <a:extLst>
                  <a:ext uri="{FF2B5EF4-FFF2-40B4-BE49-F238E27FC236}">
                    <a16:creationId xmlns:a16="http://schemas.microsoft.com/office/drawing/2014/main" id="{00000000-0008-0000-0100-0000CE01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3" name="Rectangle 462">
                <a:extLst>
                  <a:ext uri="{FF2B5EF4-FFF2-40B4-BE49-F238E27FC236}">
                    <a16:creationId xmlns:a16="http://schemas.microsoft.com/office/drawing/2014/main" id="{00000000-0008-0000-0100-0000CF01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4" name="Arc 463">
                <a:extLst>
                  <a:ext uri="{FF2B5EF4-FFF2-40B4-BE49-F238E27FC236}">
                    <a16:creationId xmlns:a16="http://schemas.microsoft.com/office/drawing/2014/main" id="{00000000-0008-0000-0100-0000D001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5" name="Arc 464">
                <a:extLst>
                  <a:ext uri="{FF2B5EF4-FFF2-40B4-BE49-F238E27FC236}">
                    <a16:creationId xmlns:a16="http://schemas.microsoft.com/office/drawing/2014/main" id="{00000000-0008-0000-0100-0000D101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6" name="Arc 465">
                <a:extLst>
                  <a:ext uri="{FF2B5EF4-FFF2-40B4-BE49-F238E27FC236}">
                    <a16:creationId xmlns:a16="http://schemas.microsoft.com/office/drawing/2014/main" id="{00000000-0008-0000-0100-0000D201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7" name="TextBox 27">
                <a:extLst>
                  <a:ext uri="{FF2B5EF4-FFF2-40B4-BE49-F238E27FC236}">
                    <a16:creationId xmlns:a16="http://schemas.microsoft.com/office/drawing/2014/main" id="{00000000-0008-0000-0100-0000D301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468" name="TextBox 38">
                <a:extLst>
                  <a:ext uri="{FF2B5EF4-FFF2-40B4-BE49-F238E27FC236}">
                    <a16:creationId xmlns:a16="http://schemas.microsoft.com/office/drawing/2014/main" id="{00000000-0008-0000-0100-0000D401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69" name="TextBox 40">
                <a:extLst>
                  <a:ext uri="{FF2B5EF4-FFF2-40B4-BE49-F238E27FC236}">
                    <a16:creationId xmlns:a16="http://schemas.microsoft.com/office/drawing/2014/main" id="{00000000-0008-0000-0100-0000D501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470" name="TextBox 29">
                <a:extLst>
                  <a:ext uri="{FF2B5EF4-FFF2-40B4-BE49-F238E27FC236}">
                    <a16:creationId xmlns:a16="http://schemas.microsoft.com/office/drawing/2014/main" id="{00000000-0008-0000-0100-0000D6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71" name="Arc 470">
                <a:extLst>
                  <a:ext uri="{FF2B5EF4-FFF2-40B4-BE49-F238E27FC236}">
                    <a16:creationId xmlns:a16="http://schemas.microsoft.com/office/drawing/2014/main" id="{00000000-0008-0000-0100-0000D701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472" name="Straight Connector 471">
                <a:extLst>
                  <a:ext uri="{FF2B5EF4-FFF2-40B4-BE49-F238E27FC236}">
                    <a16:creationId xmlns:a16="http://schemas.microsoft.com/office/drawing/2014/main" id="{00000000-0008-0000-0100-0000D8010000}"/>
                  </a:ext>
                </a:extLst>
              </xdr:cNvPr>
              <xdr:cNvCxnSpPr>
                <a:endCxn id="465" idx="0"/>
              </xdr:cNvCxnSpPr>
            </xdr:nvCxnSpPr>
            <xdr:spPr>
              <a:xfrm>
                <a:off x="2438434" y="1691641"/>
                <a:ext cx="548640" cy="7"/>
              </a:xfrm>
              <a:prstGeom prst="line">
                <a:avLst/>
              </a:prstGeom>
              <a:noFill/>
              <a:ln w="38100" cap="rnd">
                <a:solidFill>
                  <a:schemeClr val="accent4"/>
                </a:solidFill>
              </a:ln>
            </xdr:spPr>
          </xdr:cxnSp>
          <xdr:cxnSp macro="">
            <xdr:nvCxnSpPr>
              <xdr:cNvPr id="473" name="Straight Connector 472">
                <a:extLst>
                  <a:ext uri="{FF2B5EF4-FFF2-40B4-BE49-F238E27FC236}">
                    <a16:creationId xmlns:a16="http://schemas.microsoft.com/office/drawing/2014/main" id="{00000000-0008-0000-0100-0000D9010000}"/>
                  </a:ext>
                </a:extLst>
              </xdr:cNvPr>
              <xdr:cNvCxnSpPr>
                <a:stCxn id="466" idx="2"/>
              </xdr:cNvCxnSpPr>
            </xdr:nvCxnSpPr>
            <xdr:spPr>
              <a:xfrm>
                <a:off x="2529879" y="2240293"/>
                <a:ext cx="457201" cy="0"/>
              </a:xfrm>
              <a:prstGeom prst="line">
                <a:avLst/>
              </a:prstGeom>
              <a:noFill/>
              <a:ln w="38100" cap="rnd">
                <a:solidFill>
                  <a:schemeClr val="accent4"/>
                </a:solidFill>
              </a:ln>
            </xdr:spPr>
          </xdr:cxnSp>
          <xdr:cxnSp macro="">
            <xdr:nvCxnSpPr>
              <xdr:cNvPr id="474" name="Straight Connector 473">
                <a:extLst>
                  <a:ext uri="{FF2B5EF4-FFF2-40B4-BE49-F238E27FC236}">
                    <a16:creationId xmlns:a16="http://schemas.microsoft.com/office/drawing/2014/main" id="{00000000-0008-0000-0100-0000DA01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475" name="Straight Connector 474">
                <a:extLst>
                  <a:ext uri="{FF2B5EF4-FFF2-40B4-BE49-F238E27FC236}">
                    <a16:creationId xmlns:a16="http://schemas.microsoft.com/office/drawing/2014/main" id="{00000000-0008-0000-0100-0000DB010000}"/>
                  </a:ext>
                </a:extLst>
              </xdr:cNvPr>
              <xdr:cNvCxnSpPr/>
            </xdr:nvCxnSpPr>
            <xdr:spPr>
              <a:xfrm>
                <a:off x="2987067" y="1691643"/>
                <a:ext cx="0" cy="1097284"/>
              </a:xfrm>
              <a:prstGeom prst="line">
                <a:avLst/>
              </a:prstGeom>
              <a:noFill/>
              <a:ln w="38100" cap="rnd">
                <a:solidFill>
                  <a:schemeClr val="accent4"/>
                </a:solidFill>
              </a:ln>
            </xdr:spPr>
          </xdr:cxnSp>
        </xdr:grpSp>
        <xdr:sp macro="" textlink="">
          <xdr:nvSpPr>
            <xdr:cNvPr id="476" name="Oval 475">
              <a:extLst>
                <a:ext uri="{FF2B5EF4-FFF2-40B4-BE49-F238E27FC236}">
                  <a16:creationId xmlns:a16="http://schemas.microsoft.com/office/drawing/2014/main" id="{00000000-0008-0000-0100-0000DC010000}"/>
                </a:ext>
              </a:extLst>
            </xdr:cNvPr>
            <xdr:cNvSpPr>
              <a:spLocks noChangeAspect="1"/>
            </xdr:cNvSpPr>
          </xdr:nvSpPr>
          <xdr:spPr>
            <a:xfrm>
              <a:off x="18545458" y="14693137"/>
              <a:ext cx="191286" cy="193212"/>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grpSp>
    <xdr:clientData/>
  </xdr:twoCellAnchor>
  <xdr:twoCellAnchor>
    <xdr:from>
      <xdr:col>0</xdr:col>
      <xdr:colOff>250996</xdr:colOff>
      <xdr:row>1</xdr:row>
      <xdr:rowOff>0</xdr:rowOff>
    </xdr:from>
    <xdr:to>
      <xdr:col>6</xdr:col>
      <xdr:colOff>250996</xdr:colOff>
      <xdr:row>1</xdr:row>
      <xdr:rowOff>0</xdr:rowOff>
    </xdr:to>
    <xdr:cxnSp macro="">
      <xdr:nvCxnSpPr>
        <xdr:cNvPr id="483" name="Straight Connector 482">
          <a:extLst>
            <a:ext uri="{FF2B5EF4-FFF2-40B4-BE49-F238E27FC236}">
              <a16:creationId xmlns:a16="http://schemas.microsoft.com/office/drawing/2014/main" id="{00000000-0008-0000-0100-0000E3010000}"/>
            </a:ext>
          </a:extLst>
        </xdr:cNvPr>
        <xdr:cNvCxnSpPr/>
      </xdr:nvCxnSpPr>
      <xdr:spPr>
        <a:xfrm>
          <a:off x="250996" y="266227"/>
          <a:ext cx="15973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10</xdr:col>
          <xdr:colOff>0</xdr:colOff>
          <xdr:row>66</xdr:row>
          <xdr:rowOff>270510</xdr:rowOff>
        </xdr:to>
        <xdr:sp macro="" textlink="">
          <xdr:nvSpPr>
            <xdr:cNvPr id="1026" name="CommandButton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16</xdr:col>
          <xdr:colOff>247650</xdr:colOff>
          <xdr:row>66</xdr:row>
          <xdr:rowOff>259080</xdr:rowOff>
        </xdr:to>
        <xdr:sp macro="" textlink="">
          <xdr:nvSpPr>
            <xdr:cNvPr id="1027" name="CommandButton1"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23</xdr:col>
          <xdr:colOff>247650</xdr:colOff>
          <xdr:row>66</xdr:row>
          <xdr:rowOff>259080</xdr:rowOff>
        </xdr:to>
        <xdr:sp macro="" textlink="">
          <xdr:nvSpPr>
            <xdr:cNvPr id="1028" name="CommandButton3"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30</xdr:col>
          <xdr:colOff>247650</xdr:colOff>
          <xdr:row>66</xdr:row>
          <xdr:rowOff>266700</xdr:rowOff>
        </xdr:to>
        <xdr:sp macro="" textlink="">
          <xdr:nvSpPr>
            <xdr:cNvPr id="1029" name="CommandButton4"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0</xdr:row>
      <xdr:rowOff>267673</xdr:rowOff>
    </xdr:from>
    <xdr:to>
      <xdr:col>120</xdr:col>
      <xdr:colOff>250996</xdr:colOff>
      <xdr:row>68</xdr:row>
      <xdr:rowOff>732</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50996" y="267673"/>
          <a:ext cx="32657143" cy="18238773"/>
          <a:chOff x="250996" y="267673"/>
          <a:chExt cx="32120803" cy="17934847"/>
        </a:xfrm>
      </xdr:grpSpPr>
      <xdr:grpSp>
        <xdr:nvGrpSpPr>
          <xdr:cNvPr id="15" name="Group 14">
            <a:extLst>
              <a:ext uri="{FF2B5EF4-FFF2-40B4-BE49-F238E27FC236}">
                <a16:creationId xmlns:a16="http://schemas.microsoft.com/office/drawing/2014/main" id="{00000000-0008-0000-0100-00000F000000}"/>
              </a:ext>
            </a:extLst>
          </xdr:cNvPr>
          <xdr:cNvGrpSpPr/>
        </xdr:nvGrpSpPr>
        <xdr:grpSpPr>
          <a:xfrm>
            <a:off x="250996" y="267673"/>
            <a:ext cx="32120803" cy="17934847"/>
            <a:chOff x="266700" y="266700"/>
            <a:chExt cx="32004000" cy="18403032"/>
          </a:xfrm>
        </xdr:grpSpPr>
        <xdr:cxnSp macro="">
          <xdr:nvCxnSpPr>
            <xdr:cNvPr id="386" name="Straight Connector 385">
              <a:extLst>
                <a:ext uri="{FF2B5EF4-FFF2-40B4-BE49-F238E27FC236}">
                  <a16:creationId xmlns:a16="http://schemas.microsoft.com/office/drawing/2014/main" id="{00000000-0008-0000-0100-00008201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4" name="Group 13">
              <a:extLst>
                <a:ext uri="{FF2B5EF4-FFF2-40B4-BE49-F238E27FC236}">
                  <a16:creationId xmlns:a16="http://schemas.microsoft.com/office/drawing/2014/main" id="{00000000-0008-0000-0100-00000E000000}"/>
                </a:ext>
              </a:extLst>
            </xdr:cNvPr>
            <xdr:cNvGrpSpPr/>
          </xdr:nvGrpSpPr>
          <xdr:grpSpPr>
            <a:xfrm>
              <a:off x="266700" y="266700"/>
              <a:ext cx="32004000" cy="18403032"/>
              <a:chOff x="266700" y="266700"/>
              <a:chExt cx="32004000" cy="18403032"/>
            </a:xfrm>
          </xdr:grpSpPr>
          <xdr:cxnSp macro="">
            <xdr:nvCxnSpPr>
              <xdr:cNvPr id="398" name="Straight Connector 397">
                <a:extLst>
                  <a:ext uri="{FF2B5EF4-FFF2-40B4-BE49-F238E27FC236}">
                    <a16:creationId xmlns:a16="http://schemas.microsoft.com/office/drawing/2014/main" id="{00000000-0008-0000-0100-00008E01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4" name="Straight Connector 393">
                <a:extLst>
                  <a:ext uri="{FF2B5EF4-FFF2-40B4-BE49-F238E27FC236}">
                    <a16:creationId xmlns:a16="http://schemas.microsoft.com/office/drawing/2014/main" id="{00000000-0008-0000-0100-00008A01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3" name="Group 12">
                <a:extLst>
                  <a:ext uri="{FF2B5EF4-FFF2-40B4-BE49-F238E27FC236}">
                    <a16:creationId xmlns:a16="http://schemas.microsoft.com/office/drawing/2014/main" id="{00000000-0008-0000-0100-00000D000000}"/>
                  </a:ext>
                </a:extLst>
              </xdr:cNvPr>
              <xdr:cNvGrpSpPr/>
            </xdr:nvGrpSpPr>
            <xdr:grpSpPr>
              <a:xfrm>
                <a:off x="266700" y="266700"/>
                <a:ext cx="32004000" cy="18403032"/>
                <a:chOff x="267433" y="267433"/>
                <a:chExt cx="32091923" cy="18452855"/>
              </a:xfrm>
            </xdr:grpSpPr>
            <xdr:cxnSp macro="">
              <xdr:nvCxnSpPr>
                <xdr:cNvPr id="385" name="Straight Connector 384">
                  <a:extLst>
                    <a:ext uri="{FF2B5EF4-FFF2-40B4-BE49-F238E27FC236}">
                      <a16:creationId xmlns:a16="http://schemas.microsoft.com/office/drawing/2014/main" id="{00000000-0008-0000-0100-00008101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2" name="Group 11">
                  <a:extLst>
                    <a:ext uri="{FF2B5EF4-FFF2-40B4-BE49-F238E27FC236}">
                      <a16:creationId xmlns:a16="http://schemas.microsoft.com/office/drawing/2014/main" id="{00000000-0008-0000-0100-00000C000000}"/>
                    </a:ext>
                  </a:extLst>
                </xdr:cNvPr>
                <xdr:cNvGrpSpPr/>
              </xdr:nvGrpSpPr>
              <xdr:grpSpPr>
                <a:xfrm>
                  <a:off x="267433" y="267433"/>
                  <a:ext cx="32091923" cy="18452855"/>
                  <a:chOff x="267433" y="267433"/>
                  <a:chExt cx="32091923" cy="18452855"/>
                </a:xfrm>
              </xdr:grpSpPr>
              <xdr:grpSp>
                <xdr:nvGrpSpPr>
                  <xdr:cNvPr id="11" name="Group 10">
                    <a:extLst>
                      <a:ext uri="{FF2B5EF4-FFF2-40B4-BE49-F238E27FC236}">
                        <a16:creationId xmlns:a16="http://schemas.microsoft.com/office/drawing/2014/main" id="{00000000-0008-0000-0100-00000B000000}"/>
                      </a:ext>
                    </a:extLst>
                  </xdr:cNvPr>
                  <xdr:cNvGrpSpPr/>
                </xdr:nvGrpSpPr>
                <xdr:grpSpPr>
                  <a:xfrm>
                    <a:off x="267433" y="267433"/>
                    <a:ext cx="32091923" cy="18452855"/>
                    <a:chOff x="272143" y="272143"/>
                    <a:chExt cx="32657143" cy="18777857"/>
                  </a:xfrm>
                </xdr:grpSpPr>
                <xdr:cxnSp macro="">
                  <xdr:nvCxnSpPr>
                    <xdr:cNvPr id="3" name="Straight Connector 2">
                      <a:extLst>
                        <a:ext uri="{FF2B5EF4-FFF2-40B4-BE49-F238E27FC236}">
                          <a16:creationId xmlns:a16="http://schemas.microsoft.com/office/drawing/2014/main" id="{00000000-0008-0000-0100-000003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00000000-0008-0000-0100-000005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7" name="Straight Connector 576">
                      <a:extLst>
                        <a:ext uri="{FF2B5EF4-FFF2-40B4-BE49-F238E27FC236}">
                          <a16:creationId xmlns:a16="http://schemas.microsoft.com/office/drawing/2014/main" id="{00000000-0008-0000-0100-00004102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5" name="Straight Connector 574">
                      <a:extLst>
                        <a:ext uri="{FF2B5EF4-FFF2-40B4-BE49-F238E27FC236}">
                          <a16:creationId xmlns:a16="http://schemas.microsoft.com/office/drawing/2014/main" id="{00000000-0008-0000-0100-00003F02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6" name="Straight Connector 575">
                      <a:extLst>
                        <a:ext uri="{FF2B5EF4-FFF2-40B4-BE49-F238E27FC236}">
                          <a16:creationId xmlns:a16="http://schemas.microsoft.com/office/drawing/2014/main" id="{00000000-0008-0000-0100-00004002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7" name="Straight Connector 6">
                    <a:extLst>
                      <a:ext uri="{FF2B5EF4-FFF2-40B4-BE49-F238E27FC236}">
                        <a16:creationId xmlns:a16="http://schemas.microsoft.com/office/drawing/2014/main" id="{00000000-0008-0000-0100-000007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98" name="Straight Connector 697">
                    <a:extLst>
                      <a:ext uri="{FF2B5EF4-FFF2-40B4-BE49-F238E27FC236}">
                        <a16:creationId xmlns:a16="http://schemas.microsoft.com/office/drawing/2014/main" id="{00000000-0008-0000-0100-0000BA02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87" name="Straight Connector 386">
                <a:extLst>
                  <a:ext uri="{FF2B5EF4-FFF2-40B4-BE49-F238E27FC236}">
                    <a16:creationId xmlns:a16="http://schemas.microsoft.com/office/drawing/2014/main" id="{00000000-0008-0000-0100-00008301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5" name="Straight Connector 394">
                <a:extLst>
                  <a:ext uri="{FF2B5EF4-FFF2-40B4-BE49-F238E27FC236}">
                    <a16:creationId xmlns:a16="http://schemas.microsoft.com/office/drawing/2014/main" id="{00000000-0008-0000-0100-00008B01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5" name="Straight Connector 404">
                <a:extLst>
                  <a:ext uri="{FF2B5EF4-FFF2-40B4-BE49-F238E27FC236}">
                    <a16:creationId xmlns:a16="http://schemas.microsoft.com/office/drawing/2014/main" id="{00000000-0008-0000-0100-00009501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6" name="Straight Connector 405">
                <a:extLst>
                  <a:ext uri="{FF2B5EF4-FFF2-40B4-BE49-F238E27FC236}">
                    <a16:creationId xmlns:a16="http://schemas.microsoft.com/office/drawing/2014/main" id="{00000000-0008-0000-0100-00009601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7" name="Straight Connector 406">
                <a:extLst>
                  <a:ext uri="{FF2B5EF4-FFF2-40B4-BE49-F238E27FC236}">
                    <a16:creationId xmlns:a16="http://schemas.microsoft.com/office/drawing/2014/main" id="{00000000-0008-0000-0100-00009701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9" name="Straight Connector 408">
                <a:extLst>
                  <a:ext uri="{FF2B5EF4-FFF2-40B4-BE49-F238E27FC236}">
                    <a16:creationId xmlns:a16="http://schemas.microsoft.com/office/drawing/2014/main" id="{00000000-0008-0000-0100-00009901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0" name="Straight Connector 409">
                <a:extLst>
                  <a:ext uri="{FF2B5EF4-FFF2-40B4-BE49-F238E27FC236}">
                    <a16:creationId xmlns:a16="http://schemas.microsoft.com/office/drawing/2014/main" id="{00000000-0008-0000-0100-00009A01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7" name="Straight Connector 416">
                <a:extLst>
                  <a:ext uri="{FF2B5EF4-FFF2-40B4-BE49-F238E27FC236}">
                    <a16:creationId xmlns:a16="http://schemas.microsoft.com/office/drawing/2014/main" id="{00000000-0008-0000-0100-0000A101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8" name="Straight Connector 417">
                <a:extLst>
                  <a:ext uri="{FF2B5EF4-FFF2-40B4-BE49-F238E27FC236}">
                    <a16:creationId xmlns:a16="http://schemas.microsoft.com/office/drawing/2014/main" id="{00000000-0008-0000-0100-0000A201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9" name="Straight Connector 418">
                <a:extLst>
                  <a:ext uri="{FF2B5EF4-FFF2-40B4-BE49-F238E27FC236}">
                    <a16:creationId xmlns:a16="http://schemas.microsoft.com/office/drawing/2014/main" id="{00000000-0008-0000-0100-0000A301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0" name="Straight Connector 419">
                <a:extLst>
                  <a:ext uri="{FF2B5EF4-FFF2-40B4-BE49-F238E27FC236}">
                    <a16:creationId xmlns:a16="http://schemas.microsoft.com/office/drawing/2014/main" id="{00000000-0008-0000-0100-0000A401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522" name="Group 521">
            <a:extLst>
              <a:ext uri="{FF2B5EF4-FFF2-40B4-BE49-F238E27FC236}">
                <a16:creationId xmlns:a16="http://schemas.microsoft.com/office/drawing/2014/main" id="{00000000-0008-0000-0100-00000A020000}"/>
              </a:ext>
            </a:extLst>
          </xdr:cNvPr>
          <xdr:cNvGrpSpPr>
            <a:grpSpLocks noChangeAspect="1"/>
          </xdr:cNvGrpSpPr>
        </xdr:nvGrpSpPr>
        <xdr:grpSpPr>
          <a:xfrm>
            <a:off x="30810244" y="14798512"/>
            <a:ext cx="1489217" cy="1463040"/>
            <a:chOff x="13755938" y="6357717"/>
            <a:chExt cx="834896" cy="822834"/>
          </a:xfrm>
        </xdr:grpSpPr>
        <xdr:cxnSp macro="">
          <xdr:nvCxnSpPr>
            <xdr:cNvPr id="592" name="Straight Connector 591">
              <a:extLst>
                <a:ext uri="{FF2B5EF4-FFF2-40B4-BE49-F238E27FC236}">
                  <a16:creationId xmlns:a16="http://schemas.microsoft.com/office/drawing/2014/main" id="{00000000-0008-0000-0100-00005002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4" name="Straight Connector 593">
              <a:extLst>
                <a:ext uri="{FF2B5EF4-FFF2-40B4-BE49-F238E27FC236}">
                  <a16:creationId xmlns:a16="http://schemas.microsoft.com/office/drawing/2014/main" id="{00000000-0008-0000-0100-00005202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5" name="Straight Connector 594">
              <a:extLst>
                <a:ext uri="{FF2B5EF4-FFF2-40B4-BE49-F238E27FC236}">
                  <a16:creationId xmlns:a16="http://schemas.microsoft.com/office/drawing/2014/main" id="{00000000-0008-0000-0100-00005302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6" name="Straight Connector 595">
              <a:extLst>
                <a:ext uri="{FF2B5EF4-FFF2-40B4-BE49-F238E27FC236}">
                  <a16:creationId xmlns:a16="http://schemas.microsoft.com/office/drawing/2014/main" id="{00000000-0008-0000-0100-00005402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7" name="Straight Connector 596">
              <a:extLst>
                <a:ext uri="{FF2B5EF4-FFF2-40B4-BE49-F238E27FC236}">
                  <a16:creationId xmlns:a16="http://schemas.microsoft.com/office/drawing/2014/main" id="{00000000-0008-0000-0100-00005502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8" name="Straight Connector 597">
              <a:extLst>
                <a:ext uri="{FF2B5EF4-FFF2-40B4-BE49-F238E27FC236}">
                  <a16:creationId xmlns:a16="http://schemas.microsoft.com/office/drawing/2014/main" id="{00000000-0008-0000-0100-00005602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9" name="Straight Connector 598">
              <a:extLst>
                <a:ext uri="{FF2B5EF4-FFF2-40B4-BE49-F238E27FC236}">
                  <a16:creationId xmlns:a16="http://schemas.microsoft.com/office/drawing/2014/main" id="{00000000-0008-0000-0100-00005702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0" name="Straight Connector 599">
              <a:extLst>
                <a:ext uri="{FF2B5EF4-FFF2-40B4-BE49-F238E27FC236}">
                  <a16:creationId xmlns:a16="http://schemas.microsoft.com/office/drawing/2014/main" id="{00000000-0008-0000-0100-00005802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1" name="Straight Connector 600">
              <a:extLst>
                <a:ext uri="{FF2B5EF4-FFF2-40B4-BE49-F238E27FC236}">
                  <a16:creationId xmlns:a16="http://schemas.microsoft.com/office/drawing/2014/main" id="{00000000-0008-0000-0100-00005902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2" name="Straight Connector 601">
              <a:extLst>
                <a:ext uri="{FF2B5EF4-FFF2-40B4-BE49-F238E27FC236}">
                  <a16:creationId xmlns:a16="http://schemas.microsoft.com/office/drawing/2014/main" id="{00000000-0008-0000-0100-00005A02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3" name="Straight Connector 602">
              <a:extLst>
                <a:ext uri="{FF2B5EF4-FFF2-40B4-BE49-F238E27FC236}">
                  <a16:creationId xmlns:a16="http://schemas.microsoft.com/office/drawing/2014/main" id="{00000000-0008-0000-0100-00005B02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4" name="Straight Connector 603">
              <a:extLst>
                <a:ext uri="{FF2B5EF4-FFF2-40B4-BE49-F238E27FC236}">
                  <a16:creationId xmlns:a16="http://schemas.microsoft.com/office/drawing/2014/main" id="{00000000-0008-0000-0100-00005C02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5" name="Straight Connector 604">
              <a:extLst>
                <a:ext uri="{FF2B5EF4-FFF2-40B4-BE49-F238E27FC236}">
                  <a16:creationId xmlns:a16="http://schemas.microsoft.com/office/drawing/2014/main" id="{00000000-0008-0000-0100-00005D02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6" name="Straight Connector 605">
              <a:extLst>
                <a:ext uri="{FF2B5EF4-FFF2-40B4-BE49-F238E27FC236}">
                  <a16:creationId xmlns:a16="http://schemas.microsoft.com/office/drawing/2014/main" id="{00000000-0008-0000-0100-00005E02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7" name="Straight Connector 606">
              <a:extLst>
                <a:ext uri="{FF2B5EF4-FFF2-40B4-BE49-F238E27FC236}">
                  <a16:creationId xmlns:a16="http://schemas.microsoft.com/office/drawing/2014/main" id="{00000000-0008-0000-0100-00005F02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8" name="Straight Connector 607">
              <a:extLst>
                <a:ext uri="{FF2B5EF4-FFF2-40B4-BE49-F238E27FC236}">
                  <a16:creationId xmlns:a16="http://schemas.microsoft.com/office/drawing/2014/main" id="{00000000-0008-0000-0100-00006002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609" name="Oval 608">
              <a:extLst>
                <a:ext uri="{FF2B5EF4-FFF2-40B4-BE49-F238E27FC236}">
                  <a16:creationId xmlns:a16="http://schemas.microsoft.com/office/drawing/2014/main" id="{00000000-0008-0000-0100-00006102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610" name="Oval 609">
              <a:extLst>
                <a:ext uri="{FF2B5EF4-FFF2-40B4-BE49-F238E27FC236}">
                  <a16:creationId xmlns:a16="http://schemas.microsoft.com/office/drawing/2014/main" id="{00000000-0008-0000-0100-00006202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611" name="Rectangle 610">
              <a:extLst>
                <a:ext uri="{FF2B5EF4-FFF2-40B4-BE49-F238E27FC236}">
                  <a16:creationId xmlns:a16="http://schemas.microsoft.com/office/drawing/2014/main" id="{00000000-0008-0000-0100-00006302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612" name="Rectangle 611">
              <a:extLst>
                <a:ext uri="{FF2B5EF4-FFF2-40B4-BE49-F238E27FC236}">
                  <a16:creationId xmlns:a16="http://schemas.microsoft.com/office/drawing/2014/main" id="{00000000-0008-0000-0100-00006402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613" name="Rectangle 612">
              <a:extLst>
                <a:ext uri="{FF2B5EF4-FFF2-40B4-BE49-F238E27FC236}">
                  <a16:creationId xmlns:a16="http://schemas.microsoft.com/office/drawing/2014/main" id="{00000000-0008-0000-0100-00006502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614" name="Rectangle 613">
              <a:extLst>
                <a:ext uri="{FF2B5EF4-FFF2-40B4-BE49-F238E27FC236}">
                  <a16:creationId xmlns:a16="http://schemas.microsoft.com/office/drawing/2014/main" id="{00000000-0008-0000-0100-00006602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615" name="TextBox 7">
              <a:extLst>
                <a:ext uri="{FF2B5EF4-FFF2-40B4-BE49-F238E27FC236}">
                  <a16:creationId xmlns:a16="http://schemas.microsoft.com/office/drawing/2014/main" id="{00000000-0008-0000-0100-00006702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616" name="Picture 615">
              <a:extLst>
                <a:ext uri="{FF2B5EF4-FFF2-40B4-BE49-F238E27FC236}">
                  <a16:creationId xmlns:a16="http://schemas.microsoft.com/office/drawing/2014/main" id="{00000000-0008-0000-0100-00006802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xdr:twoCellAnchor editAs="oneCell">
    <xdr:from>
      <xdr:col>63</xdr:col>
      <xdr:colOff>220990</xdr:colOff>
      <xdr:row>52</xdr:row>
      <xdr:rowOff>1</xdr:rowOff>
    </xdr:from>
    <xdr:to>
      <xdr:col>70</xdr:col>
      <xdr:colOff>0</xdr:colOff>
      <xdr:row>54</xdr:row>
      <xdr:rowOff>1</xdr:rowOff>
    </xdr:to>
    <xdr:grpSp>
      <xdr:nvGrpSpPr>
        <xdr:cNvPr id="618" name="Group 617">
          <a:extLst>
            <a:ext uri="{FF2B5EF4-FFF2-40B4-BE49-F238E27FC236}">
              <a16:creationId xmlns:a16="http://schemas.microsoft.com/office/drawing/2014/main" id="{00000000-0008-0000-0100-00006A020000}"/>
            </a:ext>
          </a:extLst>
        </xdr:cNvPr>
        <xdr:cNvGrpSpPr/>
      </xdr:nvGrpSpPr>
      <xdr:grpSpPr>
        <a:xfrm>
          <a:off x="17365990" y="14151430"/>
          <a:ext cx="1684010" cy="544285"/>
          <a:chOff x="2529873" y="1965966"/>
          <a:chExt cx="1645910" cy="548957"/>
        </a:xfrm>
      </xdr:grpSpPr>
      <xdr:sp macro="" textlink="">
        <xdr:nvSpPr>
          <xdr:cNvPr id="619" name="Isosceles Triangle 618">
            <a:extLst>
              <a:ext uri="{FF2B5EF4-FFF2-40B4-BE49-F238E27FC236}">
                <a16:creationId xmlns:a16="http://schemas.microsoft.com/office/drawing/2014/main" id="{00000000-0008-0000-0100-00006B020000}"/>
              </a:ext>
            </a:extLst>
          </xdr:cNvPr>
          <xdr:cNvSpPr/>
        </xdr:nvSpPr>
        <xdr:spPr>
          <a:xfrm rot="5400000">
            <a:off x="3520666" y="1950931"/>
            <a:ext cx="548333" cy="579025"/>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20" name="Rectangle 619">
            <a:extLst>
              <a:ext uri="{FF2B5EF4-FFF2-40B4-BE49-F238E27FC236}">
                <a16:creationId xmlns:a16="http://schemas.microsoft.com/office/drawing/2014/main" id="{00000000-0008-0000-0100-00006C020000}"/>
              </a:ext>
            </a:extLst>
          </xdr:cNvPr>
          <xdr:cNvSpPr/>
        </xdr:nvSpPr>
        <xdr:spPr>
          <a:xfrm>
            <a:off x="3078513" y="1965966"/>
            <a:ext cx="457190" cy="548337"/>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21" name="TextBox 77">
            <a:extLst>
              <a:ext uri="{FF2B5EF4-FFF2-40B4-BE49-F238E27FC236}">
                <a16:creationId xmlns:a16="http://schemas.microsoft.com/office/drawing/2014/main" id="{00000000-0008-0000-0100-00006D020000}"/>
              </a:ext>
            </a:extLst>
          </xdr:cNvPr>
          <xdr:cNvSpPr txBox="1">
            <a:spLocks noChangeAspect="1"/>
          </xdr:cNvSpPr>
        </xdr:nvSpPr>
        <xdr:spPr>
          <a:xfrm>
            <a:off x="2839261" y="1965970"/>
            <a:ext cx="1069217" cy="548953"/>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NOT</a:t>
            </a:r>
          </a:p>
        </xdr:txBody>
      </xdr:sp>
      <xdr:sp macro="" textlink="">
        <xdr:nvSpPr>
          <xdr:cNvPr id="622" name="TextBox 78">
            <a:extLst>
              <a:ext uri="{FF2B5EF4-FFF2-40B4-BE49-F238E27FC236}">
                <a16:creationId xmlns:a16="http://schemas.microsoft.com/office/drawing/2014/main" id="{00000000-0008-0000-0100-00006E020000}"/>
              </a:ext>
            </a:extLst>
          </xdr:cNvPr>
          <xdr:cNvSpPr txBox="1">
            <a:spLocks noChangeAspect="1"/>
          </xdr:cNvSpPr>
        </xdr:nvSpPr>
        <xdr:spPr>
          <a:xfrm>
            <a:off x="2529873" y="1965970"/>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623" name="TextBox 79">
            <a:extLst>
              <a:ext uri="{FF2B5EF4-FFF2-40B4-BE49-F238E27FC236}">
                <a16:creationId xmlns:a16="http://schemas.microsoft.com/office/drawing/2014/main" id="{00000000-0008-0000-0100-00006F020000}"/>
              </a:ext>
            </a:extLst>
          </xdr:cNvPr>
          <xdr:cNvSpPr txBox="1">
            <a:spLocks noChangeAspect="1"/>
          </xdr:cNvSpPr>
        </xdr:nvSpPr>
        <xdr:spPr>
          <a:xfrm>
            <a:off x="3505321" y="1965976"/>
            <a:ext cx="487582" cy="548947"/>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624" name="Straight Connector 623">
            <a:extLst>
              <a:ext uri="{FF2B5EF4-FFF2-40B4-BE49-F238E27FC236}">
                <a16:creationId xmlns:a16="http://schemas.microsoft.com/office/drawing/2014/main" id="{00000000-0008-0000-0100-000070020000}"/>
              </a:ext>
            </a:extLst>
          </xdr:cNvPr>
          <xdr:cNvCxnSpPr/>
        </xdr:nvCxnSpPr>
        <xdr:spPr>
          <a:xfrm>
            <a:off x="2987080" y="1965970"/>
            <a:ext cx="548623" cy="307"/>
          </a:xfrm>
          <a:prstGeom prst="line">
            <a:avLst/>
          </a:prstGeom>
          <a:noFill/>
          <a:ln w="38100" cap="rnd">
            <a:solidFill>
              <a:schemeClr val="accent4"/>
            </a:solidFill>
          </a:ln>
        </xdr:spPr>
      </xdr:cxnSp>
      <xdr:cxnSp macro="">
        <xdr:nvCxnSpPr>
          <xdr:cNvPr id="625" name="Straight Connector 624">
            <a:extLst>
              <a:ext uri="{FF2B5EF4-FFF2-40B4-BE49-F238E27FC236}">
                <a16:creationId xmlns:a16="http://schemas.microsoft.com/office/drawing/2014/main" id="{00000000-0008-0000-0100-000071020000}"/>
              </a:ext>
            </a:extLst>
          </xdr:cNvPr>
          <xdr:cNvCxnSpPr/>
        </xdr:nvCxnSpPr>
        <xdr:spPr>
          <a:xfrm>
            <a:off x="2987080" y="2514303"/>
            <a:ext cx="548623" cy="307"/>
          </a:xfrm>
          <a:prstGeom prst="line">
            <a:avLst/>
          </a:prstGeom>
          <a:noFill/>
          <a:ln w="38100" cap="rnd">
            <a:solidFill>
              <a:schemeClr val="accent4"/>
            </a:solidFill>
          </a:ln>
        </xdr:spPr>
      </xdr:cxnSp>
      <xdr:cxnSp macro="">
        <xdr:nvCxnSpPr>
          <xdr:cNvPr id="626" name="Straight Connector 625">
            <a:extLst>
              <a:ext uri="{FF2B5EF4-FFF2-40B4-BE49-F238E27FC236}">
                <a16:creationId xmlns:a16="http://schemas.microsoft.com/office/drawing/2014/main" id="{00000000-0008-0000-0100-000072020000}"/>
              </a:ext>
            </a:extLst>
          </xdr:cNvPr>
          <xdr:cNvCxnSpPr/>
        </xdr:nvCxnSpPr>
        <xdr:spPr>
          <a:xfrm>
            <a:off x="3535692" y="1966277"/>
            <a:ext cx="548639" cy="274016"/>
          </a:xfrm>
          <a:prstGeom prst="line">
            <a:avLst/>
          </a:prstGeom>
          <a:noFill/>
          <a:ln w="38100" cap="rnd">
            <a:solidFill>
              <a:schemeClr val="accent4"/>
            </a:solidFill>
          </a:ln>
        </xdr:spPr>
      </xdr:cxnSp>
      <xdr:cxnSp macro="">
        <xdr:nvCxnSpPr>
          <xdr:cNvPr id="627" name="Straight Connector 626">
            <a:extLst>
              <a:ext uri="{FF2B5EF4-FFF2-40B4-BE49-F238E27FC236}">
                <a16:creationId xmlns:a16="http://schemas.microsoft.com/office/drawing/2014/main" id="{00000000-0008-0000-0100-000073020000}"/>
              </a:ext>
            </a:extLst>
          </xdr:cNvPr>
          <xdr:cNvCxnSpPr/>
        </xdr:nvCxnSpPr>
        <xdr:spPr>
          <a:xfrm flipV="1">
            <a:off x="3535681" y="2240294"/>
            <a:ext cx="548650" cy="274316"/>
          </a:xfrm>
          <a:prstGeom prst="line">
            <a:avLst/>
          </a:prstGeom>
          <a:noFill/>
          <a:ln w="38100" cap="rnd">
            <a:solidFill>
              <a:schemeClr val="accent4"/>
            </a:solidFill>
          </a:ln>
        </xdr:spPr>
      </xdr:cxnSp>
      <xdr:sp macro="" textlink="">
        <xdr:nvSpPr>
          <xdr:cNvPr id="628" name="Oval 627">
            <a:extLst>
              <a:ext uri="{FF2B5EF4-FFF2-40B4-BE49-F238E27FC236}">
                <a16:creationId xmlns:a16="http://schemas.microsoft.com/office/drawing/2014/main" id="{00000000-0008-0000-0100-000074020000}"/>
              </a:ext>
            </a:extLst>
          </xdr:cNvPr>
          <xdr:cNvSpPr>
            <a:spLocks noChangeAspect="1"/>
          </xdr:cNvSpPr>
        </xdr:nvSpPr>
        <xdr:spPr>
          <a:xfrm>
            <a:off x="3992903" y="2148854"/>
            <a:ext cx="182880" cy="182880"/>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42</xdr:col>
      <xdr:colOff>0</xdr:colOff>
      <xdr:row>7</xdr:row>
      <xdr:rowOff>0</xdr:rowOff>
    </xdr:from>
    <xdr:to>
      <xdr:col>46</xdr:col>
      <xdr:colOff>0</xdr:colOff>
      <xdr:row>9</xdr:row>
      <xdr:rowOff>0</xdr:rowOff>
    </xdr:to>
    <xdr:cxnSp macro="">
      <xdr:nvCxnSpPr>
        <xdr:cNvPr id="16" name="Elbow Connector 15">
          <a:extLst>
            <a:ext uri="{FF2B5EF4-FFF2-40B4-BE49-F238E27FC236}">
              <a16:creationId xmlns:a16="http://schemas.microsoft.com/office/drawing/2014/main" id="{00000000-0008-0000-0100-000010000000}"/>
            </a:ext>
          </a:extLst>
        </xdr:cNvPr>
        <xdr:cNvCxnSpPr/>
      </xdr:nvCxnSpPr>
      <xdr:spPr>
        <a:xfrm>
          <a:off x="11072813" y="1845469"/>
          <a:ext cx="1054553" cy="527277"/>
        </a:xfrm>
        <a:prstGeom prst="bentConnector3">
          <a:avLst>
            <a:gd name="adj1" fmla="val 74194"/>
          </a:avLst>
        </a:prstGeom>
        <a:noFill/>
        <a:ln w="38100" cap="rnd">
          <a:solidFill>
            <a:schemeClr val="accent3"/>
          </a:solidFill>
        </a:ln>
      </xdr:spPr>
    </xdr:cxnSp>
    <xdr:clientData/>
  </xdr:twoCellAnchor>
  <xdr:twoCellAnchor>
    <xdr:from>
      <xdr:col>59</xdr:col>
      <xdr:colOff>1</xdr:colOff>
      <xdr:row>9</xdr:row>
      <xdr:rowOff>0</xdr:rowOff>
    </xdr:from>
    <xdr:to>
      <xdr:col>63</xdr:col>
      <xdr:colOff>0</xdr:colOff>
      <xdr:row>11</xdr:row>
      <xdr:rowOff>1</xdr:rowOff>
    </xdr:to>
    <xdr:cxnSp macro="">
      <xdr:nvCxnSpPr>
        <xdr:cNvPr id="445" name="Elbow Connector 444">
          <a:extLst>
            <a:ext uri="{FF2B5EF4-FFF2-40B4-BE49-F238E27FC236}">
              <a16:creationId xmlns:a16="http://schemas.microsoft.com/office/drawing/2014/main" id="{00000000-0008-0000-0100-0000BD010000}"/>
            </a:ext>
          </a:extLst>
        </xdr:cNvPr>
        <xdr:cNvCxnSpPr/>
      </xdr:nvCxnSpPr>
      <xdr:spPr>
        <a:xfrm>
          <a:off x="15744990" y="2401778"/>
          <a:ext cx="1067456" cy="533729"/>
        </a:xfrm>
        <a:prstGeom prst="bentConnector3">
          <a:avLst>
            <a:gd name="adj1" fmla="val 74194"/>
          </a:avLst>
        </a:prstGeom>
        <a:noFill/>
        <a:ln w="38100" cap="rnd">
          <a:solidFill>
            <a:srgbClr val="0070C0"/>
          </a:solidFill>
          <a:prstDash val="dash"/>
        </a:ln>
      </xdr:spPr>
    </xdr:cxnSp>
    <xdr:clientData/>
  </xdr:twoCellAnchor>
  <xdr:twoCellAnchor>
    <xdr:from>
      <xdr:col>42</xdr:col>
      <xdr:colOff>0</xdr:colOff>
      <xdr:row>11</xdr:row>
      <xdr:rowOff>0</xdr:rowOff>
    </xdr:from>
    <xdr:to>
      <xdr:col>46</xdr:col>
      <xdr:colOff>0</xdr:colOff>
      <xdr:row>13</xdr:row>
      <xdr:rowOff>0</xdr:rowOff>
    </xdr:to>
    <xdr:cxnSp macro="">
      <xdr:nvCxnSpPr>
        <xdr:cNvPr id="446" name="Elbow Connector 445">
          <a:extLst>
            <a:ext uri="{FF2B5EF4-FFF2-40B4-BE49-F238E27FC236}">
              <a16:creationId xmlns:a16="http://schemas.microsoft.com/office/drawing/2014/main" id="{00000000-0008-0000-0100-0000BE010000}"/>
            </a:ext>
          </a:extLst>
        </xdr:cNvPr>
        <xdr:cNvCxnSpPr/>
      </xdr:nvCxnSpPr>
      <xdr:spPr>
        <a:xfrm>
          <a:off x="11072813" y="2900022"/>
          <a:ext cx="1054553" cy="527277"/>
        </a:xfrm>
        <a:prstGeom prst="bentConnector3">
          <a:avLst>
            <a:gd name="adj1" fmla="val 74194"/>
          </a:avLst>
        </a:prstGeom>
        <a:noFill/>
        <a:ln w="38100" cap="rnd">
          <a:solidFill>
            <a:schemeClr val="accent6">
              <a:lumMod val="60000"/>
              <a:lumOff val="40000"/>
            </a:schemeClr>
          </a:solidFill>
          <a:prstDash val="dashDot"/>
        </a:ln>
      </xdr:spPr>
    </xdr:cxnSp>
    <xdr:clientData/>
  </xdr:twoCellAnchor>
  <xdr:twoCellAnchor>
    <xdr:from>
      <xdr:col>59</xdr:col>
      <xdr:colOff>0</xdr:colOff>
      <xdr:row>13</xdr:row>
      <xdr:rowOff>0</xdr:rowOff>
    </xdr:from>
    <xdr:to>
      <xdr:col>62</xdr:col>
      <xdr:colOff>263638</xdr:colOff>
      <xdr:row>15</xdr:row>
      <xdr:rowOff>0</xdr:rowOff>
    </xdr:to>
    <xdr:cxnSp macro="">
      <xdr:nvCxnSpPr>
        <xdr:cNvPr id="447" name="Elbow Connector 446">
          <a:extLst>
            <a:ext uri="{FF2B5EF4-FFF2-40B4-BE49-F238E27FC236}">
              <a16:creationId xmlns:a16="http://schemas.microsoft.com/office/drawing/2014/main" id="{00000000-0008-0000-0100-0000BF010000}"/>
            </a:ext>
          </a:extLst>
        </xdr:cNvPr>
        <xdr:cNvCxnSpPr/>
      </xdr:nvCxnSpPr>
      <xdr:spPr>
        <a:xfrm>
          <a:off x="15554665" y="3427299"/>
          <a:ext cx="1054553" cy="527277"/>
        </a:xfrm>
        <a:prstGeom prst="bentConnector3">
          <a:avLst>
            <a:gd name="adj1" fmla="val 74194"/>
          </a:avLst>
        </a:prstGeom>
        <a:noFill/>
        <a:ln w="38100" cap="rnd">
          <a:solidFill>
            <a:srgbClr val="00B0F0"/>
          </a:solidFill>
          <a:prstDash val="lgDashDotDot"/>
        </a:ln>
      </xdr:spPr>
    </xdr:cxnSp>
    <xdr:clientData/>
  </xdr:twoCellAnchor>
  <xdr:twoCellAnchor>
    <xdr:from>
      <xdr:col>40</xdr:col>
      <xdr:colOff>262282</xdr:colOff>
      <xdr:row>58</xdr:row>
      <xdr:rowOff>0</xdr:rowOff>
    </xdr:from>
    <xdr:to>
      <xdr:col>61</xdr:col>
      <xdr:colOff>262282</xdr:colOff>
      <xdr:row>60</xdr:row>
      <xdr:rowOff>0</xdr:rowOff>
    </xdr:to>
    <xdr:grpSp>
      <xdr:nvGrpSpPr>
        <xdr:cNvPr id="629" name="Group 628">
          <a:extLst>
            <a:ext uri="{FF2B5EF4-FFF2-40B4-BE49-F238E27FC236}">
              <a16:creationId xmlns:a16="http://schemas.microsoft.com/office/drawing/2014/main" id="{00000000-0008-0000-0100-000075020000}"/>
            </a:ext>
          </a:extLst>
        </xdr:cNvPr>
        <xdr:cNvGrpSpPr/>
      </xdr:nvGrpSpPr>
      <xdr:grpSpPr>
        <a:xfrm>
          <a:off x="11147996" y="15784286"/>
          <a:ext cx="5715000" cy="544285"/>
          <a:chOff x="426782" y="1691640"/>
          <a:chExt cx="5486340" cy="548660"/>
        </a:xfrm>
      </xdr:grpSpPr>
      <xdr:sp macro="" textlink="">
        <xdr:nvSpPr>
          <xdr:cNvPr id="630" name="TextBox 27">
            <a:extLst>
              <a:ext uri="{FF2B5EF4-FFF2-40B4-BE49-F238E27FC236}">
                <a16:creationId xmlns:a16="http://schemas.microsoft.com/office/drawing/2014/main" id="{00000000-0008-0000-0100-000076020000}"/>
              </a:ext>
            </a:extLst>
          </xdr:cNvPr>
          <xdr:cNvSpPr txBox="1">
            <a:spLocks noChangeAspect="1"/>
          </xdr:cNvSpPr>
        </xdr:nvSpPr>
        <xdr:spPr>
          <a:xfrm>
            <a:off x="426782" y="1691640"/>
            <a:ext cx="548628" cy="54866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IF</a:t>
            </a:r>
          </a:p>
        </xdr:txBody>
      </xdr:sp>
      <xdr:sp macro="" textlink="">
        <xdr:nvSpPr>
          <xdr:cNvPr id="631" name="TextBox 38">
            <a:extLst>
              <a:ext uri="{FF2B5EF4-FFF2-40B4-BE49-F238E27FC236}">
                <a16:creationId xmlns:a16="http://schemas.microsoft.com/office/drawing/2014/main" id="{00000000-0008-0000-0100-000077020000}"/>
              </a:ext>
            </a:extLst>
          </xdr:cNvPr>
          <xdr:cNvSpPr txBox="1">
            <a:spLocks noChangeAspect="1"/>
          </xdr:cNvSpPr>
        </xdr:nvSpPr>
        <xdr:spPr>
          <a:xfrm>
            <a:off x="975404"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632" name="TextBox 40">
            <a:extLst>
              <a:ext uri="{FF2B5EF4-FFF2-40B4-BE49-F238E27FC236}">
                <a16:creationId xmlns:a16="http://schemas.microsoft.com/office/drawing/2014/main" id="{00000000-0008-0000-0100-000078020000}"/>
              </a:ext>
            </a:extLst>
          </xdr:cNvPr>
          <xdr:cNvSpPr txBox="1">
            <a:spLocks noChangeAspect="1"/>
          </xdr:cNvSpPr>
        </xdr:nvSpPr>
        <xdr:spPr>
          <a:xfrm>
            <a:off x="1524032" y="1691653"/>
            <a:ext cx="219454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Condition</a:t>
            </a:r>
          </a:p>
        </xdr:txBody>
      </xdr:sp>
      <xdr:sp macro="" textlink="">
        <xdr:nvSpPr>
          <xdr:cNvPr id="633" name="TextBox 41">
            <a:extLst>
              <a:ext uri="{FF2B5EF4-FFF2-40B4-BE49-F238E27FC236}">
                <a16:creationId xmlns:a16="http://schemas.microsoft.com/office/drawing/2014/main" id="{00000000-0008-0000-0100-000079020000}"/>
              </a:ext>
            </a:extLst>
          </xdr:cNvPr>
          <xdr:cNvSpPr txBox="1">
            <a:spLocks noChangeAspect="1"/>
          </xdr:cNvSpPr>
        </xdr:nvSpPr>
        <xdr:spPr>
          <a:xfrm>
            <a:off x="5364482"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34" name="TextBox 12">
            <a:extLst>
              <a:ext uri="{FF2B5EF4-FFF2-40B4-BE49-F238E27FC236}">
                <a16:creationId xmlns:a16="http://schemas.microsoft.com/office/drawing/2014/main" id="{00000000-0008-0000-0100-00007A020000}"/>
              </a:ext>
            </a:extLst>
          </xdr:cNvPr>
          <xdr:cNvSpPr txBox="1">
            <a:spLocks noChangeAspect="1"/>
          </xdr:cNvSpPr>
        </xdr:nvSpPr>
        <xdr:spPr>
          <a:xfrm>
            <a:off x="3718580" y="169165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635" name="TextBox 13">
            <a:extLst>
              <a:ext uri="{FF2B5EF4-FFF2-40B4-BE49-F238E27FC236}">
                <a16:creationId xmlns:a16="http://schemas.microsoft.com/office/drawing/2014/main" id="{00000000-0008-0000-0100-00007B020000}"/>
              </a:ext>
            </a:extLst>
          </xdr:cNvPr>
          <xdr:cNvSpPr txBox="1">
            <a:spLocks noChangeAspect="1"/>
          </xdr:cNvSpPr>
        </xdr:nvSpPr>
        <xdr:spPr>
          <a:xfrm>
            <a:off x="4267220" y="1691659"/>
            <a:ext cx="109726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3</xdr:col>
      <xdr:colOff>262281</xdr:colOff>
      <xdr:row>47</xdr:row>
      <xdr:rowOff>262281</xdr:rowOff>
    </xdr:from>
    <xdr:to>
      <xdr:col>24</xdr:col>
      <xdr:colOff>262281</xdr:colOff>
      <xdr:row>49</xdr:row>
      <xdr:rowOff>262281</xdr:rowOff>
    </xdr:to>
    <xdr:grpSp>
      <xdr:nvGrpSpPr>
        <xdr:cNvPr id="636" name="Group 635">
          <a:extLst>
            <a:ext uri="{FF2B5EF4-FFF2-40B4-BE49-F238E27FC236}">
              <a16:creationId xmlns:a16="http://schemas.microsoft.com/office/drawing/2014/main" id="{00000000-0008-0000-0100-00007C020000}"/>
            </a:ext>
          </a:extLst>
        </xdr:cNvPr>
        <xdr:cNvGrpSpPr/>
      </xdr:nvGrpSpPr>
      <xdr:grpSpPr>
        <a:xfrm>
          <a:off x="1078710" y="13052995"/>
          <a:ext cx="5715000" cy="544286"/>
          <a:chOff x="609634" y="2514604"/>
          <a:chExt cx="5486366" cy="548646"/>
        </a:xfrm>
      </xdr:grpSpPr>
      <xdr:sp macro="" textlink="">
        <xdr:nvSpPr>
          <xdr:cNvPr id="695" name="Rounded Rectangle 694">
            <a:extLst>
              <a:ext uri="{FF2B5EF4-FFF2-40B4-BE49-F238E27FC236}">
                <a16:creationId xmlns:a16="http://schemas.microsoft.com/office/drawing/2014/main" id="{00000000-0008-0000-0100-0000B7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96" name="TextBox 126">
            <a:extLst>
              <a:ext uri="{FF2B5EF4-FFF2-40B4-BE49-F238E27FC236}">
                <a16:creationId xmlns:a16="http://schemas.microsoft.com/office/drawing/2014/main" id="{00000000-0008-0000-0100-0000B8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697" name="TextBox 101">
            <a:extLst>
              <a:ext uri="{FF2B5EF4-FFF2-40B4-BE49-F238E27FC236}">
                <a16:creationId xmlns:a16="http://schemas.microsoft.com/office/drawing/2014/main" id="{00000000-0008-0000-0100-0000B9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699" name="TextBox 123">
            <a:extLst>
              <a:ext uri="{FF2B5EF4-FFF2-40B4-BE49-F238E27FC236}">
                <a16:creationId xmlns:a16="http://schemas.microsoft.com/office/drawing/2014/main" id="{00000000-0008-0000-0100-0000BB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700" name="Rectangle 699">
            <a:extLst>
              <a:ext uri="{FF2B5EF4-FFF2-40B4-BE49-F238E27FC236}">
                <a16:creationId xmlns:a16="http://schemas.microsoft.com/office/drawing/2014/main" id="{00000000-0008-0000-0100-0000BC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01" name="Rectangle 700">
            <a:extLst>
              <a:ext uri="{FF2B5EF4-FFF2-40B4-BE49-F238E27FC236}">
                <a16:creationId xmlns:a16="http://schemas.microsoft.com/office/drawing/2014/main" id="{00000000-0008-0000-0100-0000BD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xdr:col>
      <xdr:colOff>0</xdr:colOff>
      <xdr:row>52</xdr:row>
      <xdr:rowOff>-1</xdr:rowOff>
    </xdr:from>
    <xdr:to>
      <xdr:col>24</xdr:col>
      <xdr:colOff>262281</xdr:colOff>
      <xdr:row>54</xdr:row>
      <xdr:rowOff>0</xdr:rowOff>
    </xdr:to>
    <xdr:grpSp>
      <xdr:nvGrpSpPr>
        <xdr:cNvPr id="637" name="Group 636">
          <a:extLst>
            <a:ext uri="{FF2B5EF4-FFF2-40B4-BE49-F238E27FC236}">
              <a16:creationId xmlns:a16="http://schemas.microsoft.com/office/drawing/2014/main" id="{00000000-0008-0000-0100-00007D020000}"/>
            </a:ext>
          </a:extLst>
        </xdr:cNvPr>
        <xdr:cNvGrpSpPr/>
      </xdr:nvGrpSpPr>
      <xdr:grpSpPr>
        <a:xfrm flipH="1">
          <a:off x="1088571" y="14151428"/>
          <a:ext cx="5705139" cy="544286"/>
          <a:chOff x="609634" y="2514604"/>
          <a:chExt cx="5486366" cy="548646"/>
        </a:xfrm>
      </xdr:grpSpPr>
      <xdr:sp macro="" textlink="">
        <xdr:nvSpPr>
          <xdr:cNvPr id="661" name="Rounded Rectangle 660">
            <a:extLst>
              <a:ext uri="{FF2B5EF4-FFF2-40B4-BE49-F238E27FC236}">
                <a16:creationId xmlns:a16="http://schemas.microsoft.com/office/drawing/2014/main" id="{00000000-0008-0000-0100-000095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62" name="TextBox 129">
            <a:extLst>
              <a:ext uri="{FF2B5EF4-FFF2-40B4-BE49-F238E27FC236}">
                <a16:creationId xmlns:a16="http://schemas.microsoft.com/office/drawing/2014/main" id="{00000000-0008-0000-0100-000096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663" name="TextBox 130">
            <a:extLst>
              <a:ext uri="{FF2B5EF4-FFF2-40B4-BE49-F238E27FC236}">
                <a16:creationId xmlns:a16="http://schemas.microsoft.com/office/drawing/2014/main" id="{00000000-0008-0000-0100-000097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664" name="TextBox 131">
            <a:extLst>
              <a:ext uri="{FF2B5EF4-FFF2-40B4-BE49-F238E27FC236}">
                <a16:creationId xmlns:a16="http://schemas.microsoft.com/office/drawing/2014/main" id="{00000000-0008-0000-0100-000098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665" name="Rectangle 664">
            <a:extLst>
              <a:ext uri="{FF2B5EF4-FFF2-40B4-BE49-F238E27FC236}">
                <a16:creationId xmlns:a16="http://schemas.microsoft.com/office/drawing/2014/main" id="{00000000-0008-0000-0100-000099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66" name="Rectangle 665">
            <a:extLst>
              <a:ext uri="{FF2B5EF4-FFF2-40B4-BE49-F238E27FC236}">
                <a16:creationId xmlns:a16="http://schemas.microsoft.com/office/drawing/2014/main" id="{00000000-0008-0000-0100-00009A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10</xdr:col>
      <xdr:colOff>0</xdr:colOff>
      <xdr:row>32</xdr:row>
      <xdr:rowOff>0</xdr:rowOff>
    </xdr:from>
    <xdr:to>
      <xdr:col>25</xdr:col>
      <xdr:colOff>0</xdr:colOff>
      <xdr:row>34</xdr:row>
      <xdr:rowOff>-1</xdr:rowOff>
    </xdr:to>
    <xdr:grpSp>
      <xdr:nvGrpSpPr>
        <xdr:cNvPr id="702" name="Group 701">
          <a:extLst>
            <a:ext uri="{FF2B5EF4-FFF2-40B4-BE49-F238E27FC236}">
              <a16:creationId xmlns:a16="http://schemas.microsoft.com/office/drawing/2014/main" id="{00000000-0008-0000-0100-0000BE020000}"/>
            </a:ext>
          </a:extLst>
        </xdr:cNvPr>
        <xdr:cNvGrpSpPr/>
      </xdr:nvGrpSpPr>
      <xdr:grpSpPr>
        <a:xfrm>
          <a:off x="2721429" y="8708571"/>
          <a:ext cx="4082142" cy="544285"/>
          <a:chOff x="609656" y="4343384"/>
          <a:chExt cx="3840443" cy="548640"/>
        </a:xfrm>
      </xdr:grpSpPr>
      <xdr:sp macro="" textlink="">
        <xdr:nvSpPr>
          <xdr:cNvPr id="713" name="TextBox 96">
            <a:extLst>
              <a:ext uri="{FF2B5EF4-FFF2-40B4-BE49-F238E27FC236}">
                <a16:creationId xmlns:a16="http://schemas.microsoft.com/office/drawing/2014/main" id="{00000000-0008-0000-0100-0000C9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14" name="Snip Same Side Corner Rectangle 713">
            <a:extLst>
              <a:ext uri="{FF2B5EF4-FFF2-40B4-BE49-F238E27FC236}">
                <a16:creationId xmlns:a16="http://schemas.microsoft.com/office/drawing/2014/main" id="{00000000-0008-0000-0100-0000CA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15" name="Rectangle 714">
            <a:extLst>
              <a:ext uri="{FF2B5EF4-FFF2-40B4-BE49-F238E27FC236}">
                <a16:creationId xmlns:a16="http://schemas.microsoft.com/office/drawing/2014/main" id="{00000000-0008-0000-0100-0000CB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6" name="TextBox 99">
            <a:extLst>
              <a:ext uri="{FF2B5EF4-FFF2-40B4-BE49-F238E27FC236}">
                <a16:creationId xmlns:a16="http://schemas.microsoft.com/office/drawing/2014/main" id="{00000000-0008-0000-0100-0000CC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twoCellAnchor>
    <xdr:from>
      <xdr:col>9</xdr:col>
      <xdr:colOff>262282</xdr:colOff>
      <xdr:row>35</xdr:row>
      <xdr:rowOff>262281</xdr:rowOff>
    </xdr:from>
    <xdr:to>
      <xdr:col>25</xdr:col>
      <xdr:colOff>0</xdr:colOff>
      <xdr:row>37</xdr:row>
      <xdr:rowOff>262280</xdr:rowOff>
    </xdr:to>
    <xdr:grpSp>
      <xdr:nvGrpSpPr>
        <xdr:cNvPr id="703" name="Group 702">
          <a:extLst>
            <a:ext uri="{FF2B5EF4-FFF2-40B4-BE49-F238E27FC236}">
              <a16:creationId xmlns:a16="http://schemas.microsoft.com/office/drawing/2014/main" id="{00000000-0008-0000-0100-0000BF020000}"/>
            </a:ext>
          </a:extLst>
        </xdr:cNvPr>
        <xdr:cNvGrpSpPr/>
      </xdr:nvGrpSpPr>
      <xdr:grpSpPr>
        <a:xfrm flipH="1">
          <a:off x="2711568" y="9787281"/>
          <a:ext cx="4092003" cy="544285"/>
          <a:chOff x="609656" y="4343384"/>
          <a:chExt cx="3840443" cy="548640"/>
        </a:xfrm>
      </xdr:grpSpPr>
      <xdr:sp macro="" textlink="">
        <xdr:nvSpPr>
          <xdr:cNvPr id="709" name="TextBox 101">
            <a:extLst>
              <a:ext uri="{FF2B5EF4-FFF2-40B4-BE49-F238E27FC236}">
                <a16:creationId xmlns:a16="http://schemas.microsoft.com/office/drawing/2014/main" id="{00000000-0008-0000-0100-0000C5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10" name="Snip Same Side Corner Rectangle 709">
            <a:extLst>
              <a:ext uri="{FF2B5EF4-FFF2-40B4-BE49-F238E27FC236}">
                <a16:creationId xmlns:a16="http://schemas.microsoft.com/office/drawing/2014/main" id="{00000000-0008-0000-0100-0000C6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11" name="Rectangle 710">
            <a:extLst>
              <a:ext uri="{FF2B5EF4-FFF2-40B4-BE49-F238E27FC236}">
                <a16:creationId xmlns:a16="http://schemas.microsoft.com/office/drawing/2014/main" id="{00000000-0008-0000-0100-0000C7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2" name="TextBox 182">
            <a:extLst>
              <a:ext uri="{FF2B5EF4-FFF2-40B4-BE49-F238E27FC236}">
                <a16:creationId xmlns:a16="http://schemas.microsoft.com/office/drawing/2014/main" id="{00000000-0008-0000-0100-0000C8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twoCellAnchor>
    <xdr:from>
      <xdr:col>9</xdr:col>
      <xdr:colOff>262282</xdr:colOff>
      <xdr:row>43</xdr:row>
      <xdr:rowOff>262282</xdr:rowOff>
    </xdr:from>
    <xdr:to>
      <xdr:col>25</xdr:col>
      <xdr:colOff>0</xdr:colOff>
      <xdr:row>45</xdr:row>
      <xdr:rowOff>262282</xdr:rowOff>
    </xdr:to>
    <xdr:grpSp>
      <xdr:nvGrpSpPr>
        <xdr:cNvPr id="704" name="Group 703">
          <a:extLst>
            <a:ext uri="{FF2B5EF4-FFF2-40B4-BE49-F238E27FC236}">
              <a16:creationId xmlns:a16="http://schemas.microsoft.com/office/drawing/2014/main" id="{00000000-0008-0000-0100-0000C0020000}"/>
            </a:ext>
          </a:extLst>
        </xdr:cNvPr>
        <xdr:cNvGrpSpPr/>
      </xdr:nvGrpSpPr>
      <xdr:grpSpPr>
        <a:xfrm flipH="1">
          <a:off x="2711568" y="11964425"/>
          <a:ext cx="4092003" cy="544286"/>
          <a:chOff x="609656" y="4343384"/>
          <a:chExt cx="3840443" cy="548640"/>
        </a:xfrm>
      </xdr:grpSpPr>
      <xdr:sp macro="" textlink="">
        <xdr:nvSpPr>
          <xdr:cNvPr id="705" name="TextBox 184">
            <a:extLst>
              <a:ext uri="{FF2B5EF4-FFF2-40B4-BE49-F238E27FC236}">
                <a16:creationId xmlns:a16="http://schemas.microsoft.com/office/drawing/2014/main" id="{00000000-0008-0000-0100-0000C1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06" name="Snip Same Side Corner Rectangle 705">
            <a:extLst>
              <a:ext uri="{FF2B5EF4-FFF2-40B4-BE49-F238E27FC236}">
                <a16:creationId xmlns:a16="http://schemas.microsoft.com/office/drawing/2014/main" id="{00000000-0008-0000-0100-0000C2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07" name="Rectangle 706">
            <a:extLst>
              <a:ext uri="{FF2B5EF4-FFF2-40B4-BE49-F238E27FC236}">
                <a16:creationId xmlns:a16="http://schemas.microsoft.com/office/drawing/2014/main" id="{00000000-0008-0000-0100-0000C3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08" name="TextBox 187">
            <a:extLst>
              <a:ext uri="{FF2B5EF4-FFF2-40B4-BE49-F238E27FC236}">
                <a16:creationId xmlns:a16="http://schemas.microsoft.com/office/drawing/2014/main" id="{00000000-0008-0000-0100-0000C4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grpSp>
    <xdr:clientData/>
  </xdr:twoCellAnchor>
  <xdr:twoCellAnchor>
    <xdr:from>
      <xdr:col>4</xdr:col>
      <xdr:colOff>0</xdr:colOff>
      <xdr:row>56</xdr:row>
      <xdr:rowOff>0</xdr:rowOff>
    </xdr:from>
    <xdr:to>
      <xdr:col>25</xdr:col>
      <xdr:colOff>0</xdr:colOff>
      <xdr:row>58</xdr:row>
      <xdr:rowOff>0</xdr:rowOff>
    </xdr:to>
    <xdr:grpSp>
      <xdr:nvGrpSpPr>
        <xdr:cNvPr id="717" name="Group 716">
          <a:extLst>
            <a:ext uri="{FF2B5EF4-FFF2-40B4-BE49-F238E27FC236}">
              <a16:creationId xmlns:a16="http://schemas.microsoft.com/office/drawing/2014/main" id="{00000000-0008-0000-0100-0000CD020000}"/>
            </a:ext>
          </a:extLst>
        </xdr:cNvPr>
        <xdr:cNvGrpSpPr/>
      </xdr:nvGrpSpPr>
      <xdr:grpSpPr>
        <a:xfrm>
          <a:off x="1088571" y="15240000"/>
          <a:ext cx="5715000" cy="544286"/>
          <a:chOff x="609634" y="2514604"/>
          <a:chExt cx="5486366" cy="548646"/>
        </a:xfrm>
      </xdr:grpSpPr>
      <xdr:sp macro="" textlink="">
        <xdr:nvSpPr>
          <xdr:cNvPr id="718" name="Rounded Rectangle 717">
            <a:extLst>
              <a:ext uri="{FF2B5EF4-FFF2-40B4-BE49-F238E27FC236}">
                <a16:creationId xmlns:a16="http://schemas.microsoft.com/office/drawing/2014/main" id="{00000000-0008-0000-0100-0000CE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9" name="TextBox 126">
            <a:extLst>
              <a:ext uri="{FF2B5EF4-FFF2-40B4-BE49-F238E27FC236}">
                <a16:creationId xmlns:a16="http://schemas.microsoft.com/office/drawing/2014/main" id="{00000000-0008-0000-0100-0000CF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720" name="TextBox 101">
            <a:extLst>
              <a:ext uri="{FF2B5EF4-FFF2-40B4-BE49-F238E27FC236}">
                <a16:creationId xmlns:a16="http://schemas.microsoft.com/office/drawing/2014/main" id="{00000000-0008-0000-0100-0000D0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721" name="TextBox 123">
            <a:extLst>
              <a:ext uri="{FF2B5EF4-FFF2-40B4-BE49-F238E27FC236}">
                <a16:creationId xmlns:a16="http://schemas.microsoft.com/office/drawing/2014/main" id="{00000000-0008-0000-0100-0000D1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722" name="Rectangle 721">
            <a:extLst>
              <a:ext uri="{FF2B5EF4-FFF2-40B4-BE49-F238E27FC236}">
                <a16:creationId xmlns:a16="http://schemas.microsoft.com/office/drawing/2014/main" id="{00000000-0008-0000-0100-0000D2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23" name="Rectangle 722">
            <a:extLst>
              <a:ext uri="{FF2B5EF4-FFF2-40B4-BE49-F238E27FC236}">
                <a16:creationId xmlns:a16="http://schemas.microsoft.com/office/drawing/2014/main" id="{00000000-0008-0000-0100-0000D3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10</xdr:col>
      <xdr:colOff>0</xdr:colOff>
      <xdr:row>40</xdr:row>
      <xdr:rowOff>0</xdr:rowOff>
    </xdr:from>
    <xdr:to>
      <xdr:col>25</xdr:col>
      <xdr:colOff>0</xdr:colOff>
      <xdr:row>42</xdr:row>
      <xdr:rowOff>-1</xdr:rowOff>
    </xdr:to>
    <xdr:grpSp>
      <xdr:nvGrpSpPr>
        <xdr:cNvPr id="724" name="Group 723">
          <a:extLst>
            <a:ext uri="{FF2B5EF4-FFF2-40B4-BE49-F238E27FC236}">
              <a16:creationId xmlns:a16="http://schemas.microsoft.com/office/drawing/2014/main" id="{00000000-0008-0000-0100-0000D4020000}"/>
            </a:ext>
          </a:extLst>
        </xdr:cNvPr>
        <xdr:cNvGrpSpPr/>
      </xdr:nvGrpSpPr>
      <xdr:grpSpPr>
        <a:xfrm>
          <a:off x="2721429" y="10885714"/>
          <a:ext cx="4082142" cy="544285"/>
          <a:chOff x="609656" y="4343384"/>
          <a:chExt cx="3840443" cy="548640"/>
        </a:xfrm>
      </xdr:grpSpPr>
      <xdr:sp macro="" textlink="">
        <xdr:nvSpPr>
          <xdr:cNvPr id="725" name="TextBox 96">
            <a:extLst>
              <a:ext uri="{FF2B5EF4-FFF2-40B4-BE49-F238E27FC236}">
                <a16:creationId xmlns:a16="http://schemas.microsoft.com/office/drawing/2014/main" id="{00000000-0008-0000-0100-0000D5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26" name="Snip Same Side Corner Rectangle 725">
            <a:extLst>
              <a:ext uri="{FF2B5EF4-FFF2-40B4-BE49-F238E27FC236}">
                <a16:creationId xmlns:a16="http://schemas.microsoft.com/office/drawing/2014/main" id="{00000000-0008-0000-0100-0000D6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27" name="Rectangle 726">
            <a:extLst>
              <a:ext uri="{FF2B5EF4-FFF2-40B4-BE49-F238E27FC236}">
                <a16:creationId xmlns:a16="http://schemas.microsoft.com/office/drawing/2014/main" id="{00000000-0008-0000-0100-0000D7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28" name="TextBox 99">
            <a:extLst>
              <a:ext uri="{FF2B5EF4-FFF2-40B4-BE49-F238E27FC236}">
                <a16:creationId xmlns:a16="http://schemas.microsoft.com/office/drawing/2014/main" id="{00000000-0008-0000-0100-0000D8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grpSp>
    <xdr:clientData/>
  </xdr:twoCellAnchor>
  <xdr:twoCellAnchor>
    <xdr:from>
      <xdr:col>4</xdr:col>
      <xdr:colOff>0</xdr:colOff>
      <xdr:row>8</xdr:row>
      <xdr:rowOff>0</xdr:rowOff>
    </xdr:from>
    <xdr:to>
      <xdr:col>24</xdr:col>
      <xdr:colOff>240747</xdr:colOff>
      <xdr:row>10</xdr:row>
      <xdr:rowOff>0</xdr:rowOff>
    </xdr:to>
    <xdr:grpSp>
      <xdr:nvGrpSpPr>
        <xdr:cNvPr id="729" name="Group 728">
          <a:extLst>
            <a:ext uri="{FF2B5EF4-FFF2-40B4-BE49-F238E27FC236}">
              <a16:creationId xmlns:a16="http://schemas.microsoft.com/office/drawing/2014/main" id="{00000000-0008-0000-0100-0000D9020000}"/>
            </a:ext>
          </a:extLst>
        </xdr:cNvPr>
        <xdr:cNvGrpSpPr/>
      </xdr:nvGrpSpPr>
      <xdr:grpSpPr>
        <a:xfrm>
          <a:off x="1088571" y="2177143"/>
          <a:ext cx="5683605" cy="544286"/>
          <a:chOff x="609600" y="3429000"/>
          <a:chExt cx="5486400" cy="548640"/>
        </a:xfrm>
      </xdr:grpSpPr>
      <xdr:sp macro="" textlink="">
        <xdr:nvSpPr>
          <xdr:cNvPr id="742" name="TextBox 67">
            <a:extLst>
              <a:ext uri="{FF2B5EF4-FFF2-40B4-BE49-F238E27FC236}">
                <a16:creationId xmlns:a16="http://schemas.microsoft.com/office/drawing/2014/main" id="{00000000-0008-0000-0100-0000E602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43" name="TextBox 65">
            <a:extLst>
              <a:ext uri="{FF2B5EF4-FFF2-40B4-BE49-F238E27FC236}">
                <a16:creationId xmlns:a16="http://schemas.microsoft.com/office/drawing/2014/main" id="{00000000-0008-0000-0100-0000E702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44" name="TextBox 40">
            <a:extLst>
              <a:ext uri="{FF2B5EF4-FFF2-40B4-BE49-F238E27FC236}">
                <a16:creationId xmlns:a16="http://schemas.microsoft.com/office/drawing/2014/main" id="{00000000-0008-0000-0100-0000E802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745" name="Isosceles Triangle 744">
            <a:extLst>
              <a:ext uri="{FF2B5EF4-FFF2-40B4-BE49-F238E27FC236}">
                <a16:creationId xmlns:a16="http://schemas.microsoft.com/office/drawing/2014/main" id="{00000000-0008-0000-0100-0000E902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46" name="Isosceles Triangle 745">
            <a:extLst>
              <a:ext uri="{FF2B5EF4-FFF2-40B4-BE49-F238E27FC236}">
                <a16:creationId xmlns:a16="http://schemas.microsoft.com/office/drawing/2014/main" id="{00000000-0008-0000-0100-0000EA02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47" name="Straight Connector 746">
            <a:extLst>
              <a:ext uri="{FF2B5EF4-FFF2-40B4-BE49-F238E27FC236}">
                <a16:creationId xmlns:a16="http://schemas.microsoft.com/office/drawing/2014/main" id="{00000000-0008-0000-0100-0000EB020000}"/>
              </a:ext>
            </a:extLst>
          </xdr:cNvPr>
          <xdr:cNvCxnSpPr>
            <a:stCxn id="745" idx="0"/>
            <a:endCxn id="745"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48" name="Straight Connector 747">
            <a:extLst>
              <a:ext uri="{FF2B5EF4-FFF2-40B4-BE49-F238E27FC236}">
                <a16:creationId xmlns:a16="http://schemas.microsoft.com/office/drawing/2014/main" id="{00000000-0008-0000-0100-0000EC020000}"/>
              </a:ext>
            </a:extLst>
          </xdr:cNvPr>
          <xdr:cNvCxnSpPr>
            <a:stCxn id="745" idx="0"/>
            <a:endCxn id="745"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49" name="Straight Connector 748">
            <a:extLst>
              <a:ext uri="{FF2B5EF4-FFF2-40B4-BE49-F238E27FC236}">
                <a16:creationId xmlns:a16="http://schemas.microsoft.com/office/drawing/2014/main" id="{00000000-0008-0000-0100-0000ED020000}"/>
              </a:ext>
            </a:extLst>
          </xdr:cNvPr>
          <xdr:cNvCxnSpPr>
            <a:stCxn id="746" idx="0"/>
            <a:endCxn id="746"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0" name="Straight Connector 749">
            <a:extLst>
              <a:ext uri="{FF2B5EF4-FFF2-40B4-BE49-F238E27FC236}">
                <a16:creationId xmlns:a16="http://schemas.microsoft.com/office/drawing/2014/main" id="{00000000-0008-0000-0100-0000EE020000}"/>
              </a:ext>
            </a:extLst>
          </xdr:cNvPr>
          <xdr:cNvCxnSpPr>
            <a:stCxn id="746" idx="0"/>
            <a:endCxn id="746"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1" name="Straight Connector 750">
            <a:extLst>
              <a:ext uri="{FF2B5EF4-FFF2-40B4-BE49-F238E27FC236}">
                <a16:creationId xmlns:a16="http://schemas.microsoft.com/office/drawing/2014/main" id="{00000000-0008-0000-0100-0000EF020000}"/>
              </a:ext>
            </a:extLst>
          </xdr:cNvPr>
          <xdr:cNvCxnSpPr>
            <a:stCxn id="745" idx="2"/>
            <a:endCxn id="746"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2" name="Straight Connector 751">
            <a:extLst>
              <a:ext uri="{FF2B5EF4-FFF2-40B4-BE49-F238E27FC236}">
                <a16:creationId xmlns:a16="http://schemas.microsoft.com/office/drawing/2014/main" id="{00000000-0008-0000-0100-0000F0020000}"/>
              </a:ext>
            </a:extLst>
          </xdr:cNvPr>
          <xdr:cNvCxnSpPr>
            <a:stCxn id="745" idx="4"/>
            <a:endCxn id="746"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12</xdr:row>
      <xdr:rowOff>0</xdr:rowOff>
    </xdr:from>
    <xdr:to>
      <xdr:col>25</xdr:col>
      <xdr:colOff>0</xdr:colOff>
      <xdr:row>14</xdr:row>
      <xdr:rowOff>0</xdr:rowOff>
    </xdr:to>
    <xdr:grpSp>
      <xdr:nvGrpSpPr>
        <xdr:cNvPr id="730" name="Group 729">
          <a:extLst>
            <a:ext uri="{FF2B5EF4-FFF2-40B4-BE49-F238E27FC236}">
              <a16:creationId xmlns:a16="http://schemas.microsoft.com/office/drawing/2014/main" id="{00000000-0008-0000-0100-0000DA020000}"/>
            </a:ext>
          </a:extLst>
        </xdr:cNvPr>
        <xdr:cNvGrpSpPr/>
      </xdr:nvGrpSpPr>
      <xdr:grpSpPr>
        <a:xfrm>
          <a:off x="1088571" y="3265714"/>
          <a:ext cx="5715000" cy="544286"/>
          <a:chOff x="609660" y="2514610"/>
          <a:chExt cx="5486400" cy="548640"/>
        </a:xfrm>
      </xdr:grpSpPr>
      <xdr:sp macro="" textlink="">
        <xdr:nvSpPr>
          <xdr:cNvPr id="731" name="TextBox 70">
            <a:extLst>
              <a:ext uri="{FF2B5EF4-FFF2-40B4-BE49-F238E27FC236}">
                <a16:creationId xmlns:a16="http://schemas.microsoft.com/office/drawing/2014/main" id="{00000000-0008-0000-0100-0000DB020000}"/>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32" name="TextBox 71">
            <a:extLst>
              <a:ext uri="{FF2B5EF4-FFF2-40B4-BE49-F238E27FC236}">
                <a16:creationId xmlns:a16="http://schemas.microsoft.com/office/drawing/2014/main" id="{00000000-0008-0000-0100-0000DC020000}"/>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33" name="TextBox 72">
            <a:extLst>
              <a:ext uri="{FF2B5EF4-FFF2-40B4-BE49-F238E27FC236}">
                <a16:creationId xmlns:a16="http://schemas.microsoft.com/office/drawing/2014/main" id="{00000000-0008-0000-0100-0000DD020000}"/>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734" name="Isosceles Triangle 733">
            <a:extLst>
              <a:ext uri="{FF2B5EF4-FFF2-40B4-BE49-F238E27FC236}">
                <a16:creationId xmlns:a16="http://schemas.microsoft.com/office/drawing/2014/main" id="{00000000-0008-0000-0100-0000DE020000}"/>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35" name="Isosceles Triangle 734">
            <a:extLst>
              <a:ext uri="{FF2B5EF4-FFF2-40B4-BE49-F238E27FC236}">
                <a16:creationId xmlns:a16="http://schemas.microsoft.com/office/drawing/2014/main" id="{00000000-0008-0000-0100-0000DF020000}"/>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36" name="Straight Connector 735">
            <a:extLst>
              <a:ext uri="{FF2B5EF4-FFF2-40B4-BE49-F238E27FC236}">
                <a16:creationId xmlns:a16="http://schemas.microsoft.com/office/drawing/2014/main" id="{00000000-0008-0000-0100-0000E0020000}"/>
              </a:ext>
            </a:extLst>
          </xdr:cNvPr>
          <xdr:cNvCxnSpPr>
            <a:stCxn id="734" idx="0"/>
            <a:endCxn id="734" idx="2"/>
          </xdr:cNvCxnSpPr>
        </xdr:nvCxnSpPr>
        <xdr:spPr>
          <a:xfrm flipH="1" flipV="1">
            <a:off x="5821740" y="2514610"/>
            <a:ext cx="274320" cy="274320"/>
          </a:xfrm>
          <a:prstGeom prst="line">
            <a:avLst/>
          </a:prstGeom>
          <a:noFill/>
          <a:ln w="38100" cap="rnd">
            <a:solidFill>
              <a:srgbClr val="0070C0"/>
            </a:solidFill>
          </a:ln>
        </xdr:spPr>
      </xdr:cxnSp>
      <xdr:cxnSp macro="">
        <xdr:nvCxnSpPr>
          <xdr:cNvPr id="737" name="Straight Connector 736">
            <a:extLst>
              <a:ext uri="{FF2B5EF4-FFF2-40B4-BE49-F238E27FC236}">
                <a16:creationId xmlns:a16="http://schemas.microsoft.com/office/drawing/2014/main" id="{00000000-0008-0000-0100-0000E1020000}"/>
              </a:ext>
            </a:extLst>
          </xdr:cNvPr>
          <xdr:cNvCxnSpPr>
            <a:stCxn id="734" idx="0"/>
            <a:endCxn id="734" idx="4"/>
          </xdr:cNvCxnSpPr>
        </xdr:nvCxnSpPr>
        <xdr:spPr>
          <a:xfrm flipH="1">
            <a:off x="5821740" y="2788930"/>
            <a:ext cx="274320" cy="274320"/>
          </a:xfrm>
          <a:prstGeom prst="line">
            <a:avLst/>
          </a:prstGeom>
          <a:noFill/>
          <a:ln w="38100" cap="rnd">
            <a:solidFill>
              <a:srgbClr val="0070C0"/>
            </a:solidFill>
          </a:ln>
        </xdr:spPr>
      </xdr:cxnSp>
      <xdr:cxnSp macro="">
        <xdr:nvCxnSpPr>
          <xdr:cNvPr id="738" name="Straight Connector 737">
            <a:extLst>
              <a:ext uri="{FF2B5EF4-FFF2-40B4-BE49-F238E27FC236}">
                <a16:creationId xmlns:a16="http://schemas.microsoft.com/office/drawing/2014/main" id="{00000000-0008-0000-0100-0000E2020000}"/>
              </a:ext>
            </a:extLst>
          </xdr:cNvPr>
          <xdr:cNvCxnSpPr>
            <a:stCxn id="735" idx="0"/>
            <a:endCxn id="735" idx="4"/>
          </xdr:cNvCxnSpPr>
        </xdr:nvCxnSpPr>
        <xdr:spPr>
          <a:xfrm flipH="1">
            <a:off x="609720" y="2788930"/>
            <a:ext cx="274320" cy="274320"/>
          </a:xfrm>
          <a:prstGeom prst="line">
            <a:avLst/>
          </a:prstGeom>
          <a:noFill/>
          <a:ln w="38100" cap="rnd">
            <a:solidFill>
              <a:srgbClr val="0070C0"/>
            </a:solidFill>
          </a:ln>
        </xdr:spPr>
      </xdr:cxnSp>
      <xdr:cxnSp macro="">
        <xdr:nvCxnSpPr>
          <xdr:cNvPr id="739" name="Straight Connector 738">
            <a:extLst>
              <a:ext uri="{FF2B5EF4-FFF2-40B4-BE49-F238E27FC236}">
                <a16:creationId xmlns:a16="http://schemas.microsoft.com/office/drawing/2014/main" id="{00000000-0008-0000-0100-0000E3020000}"/>
              </a:ext>
            </a:extLst>
          </xdr:cNvPr>
          <xdr:cNvCxnSpPr>
            <a:stCxn id="735" idx="0"/>
            <a:endCxn id="735" idx="2"/>
          </xdr:cNvCxnSpPr>
        </xdr:nvCxnSpPr>
        <xdr:spPr>
          <a:xfrm flipH="1" flipV="1">
            <a:off x="609720" y="2514610"/>
            <a:ext cx="274320" cy="274320"/>
          </a:xfrm>
          <a:prstGeom prst="line">
            <a:avLst/>
          </a:prstGeom>
          <a:noFill/>
          <a:ln w="38100" cap="rnd">
            <a:solidFill>
              <a:srgbClr val="0070C0"/>
            </a:solidFill>
          </a:ln>
        </xdr:spPr>
      </xdr:cxnSp>
      <xdr:cxnSp macro="">
        <xdr:nvCxnSpPr>
          <xdr:cNvPr id="740" name="Straight Connector 739">
            <a:extLst>
              <a:ext uri="{FF2B5EF4-FFF2-40B4-BE49-F238E27FC236}">
                <a16:creationId xmlns:a16="http://schemas.microsoft.com/office/drawing/2014/main" id="{00000000-0008-0000-0100-0000E4020000}"/>
              </a:ext>
            </a:extLst>
          </xdr:cNvPr>
          <xdr:cNvCxnSpPr>
            <a:stCxn id="734" idx="2"/>
            <a:endCxn id="735" idx="2"/>
          </xdr:cNvCxnSpPr>
        </xdr:nvCxnSpPr>
        <xdr:spPr>
          <a:xfrm flipH="1">
            <a:off x="609720" y="2514610"/>
            <a:ext cx="5212020" cy="0"/>
          </a:xfrm>
          <a:prstGeom prst="line">
            <a:avLst/>
          </a:prstGeom>
          <a:noFill/>
          <a:ln w="38100" cap="rnd">
            <a:solidFill>
              <a:srgbClr val="0070C0"/>
            </a:solidFill>
          </a:ln>
        </xdr:spPr>
      </xdr:cxnSp>
      <xdr:cxnSp macro="">
        <xdr:nvCxnSpPr>
          <xdr:cNvPr id="741" name="Straight Connector 740">
            <a:extLst>
              <a:ext uri="{FF2B5EF4-FFF2-40B4-BE49-F238E27FC236}">
                <a16:creationId xmlns:a16="http://schemas.microsoft.com/office/drawing/2014/main" id="{00000000-0008-0000-0100-0000E5020000}"/>
              </a:ext>
            </a:extLst>
          </xdr:cNvPr>
          <xdr:cNvCxnSpPr>
            <a:stCxn id="734" idx="4"/>
            <a:endCxn id="735"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xdr:from>
      <xdr:col>4</xdr:col>
      <xdr:colOff>0</xdr:colOff>
      <xdr:row>15</xdr:row>
      <xdr:rowOff>262282</xdr:rowOff>
    </xdr:from>
    <xdr:to>
      <xdr:col>25</xdr:col>
      <xdr:colOff>0</xdr:colOff>
      <xdr:row>22</xdr:row>
      <xdr:rowOff>0</xdr:rowOff>
    </xdr:to>
    <xdr:grpSp>
      <xdr:nvGrpSpPr>
        <xdr:cNvPr id="753" name="Group 752">
          <a:extLst>
            <a:ext uri="{FF2B5EF4-FFF2-40B4-BE49-F238E27FC236}">
              <a16:creationId xmlns:a16="http://schemas.microsoft.com/office/drawing/2014/main" id="{00000000-0008-0000-0100-0000F1020000}"/>
            </a:ext>
          </a:extLst>
        </xdr:cNvPr>
        <xdr:cNvGrpSpPr/>
      </xdr:nvGrpSpPr>
      <xdr:grpSpPr>
        <a:xfrm>
          <a:off x="1088571" y="4344425"/>
          <a:ext cx="5715000" cy="1642718"/>
          <a:chOff x="609661" y="3246122"/>
          <a:chExt cx="5486399" cy="1645902"/>
        </a:xfrm>
      </xdr:grpSpPr>
      <xdr:sp macro="" textlink="">
        <xdr:nvSpPr>
          <xdr:cNvPr id="768" name="TextBox 61">
            <a:extLst>
              <a:ext uri="{FF2B5EF4-FFF2-40B4-BE49-F238E27FC236}">
                <a16:creationId xmlns:a16="http://schemas.microsoft.com/office/drawing/2014/main" id="{00000000-0008-0000-0100-00000003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69" name="TextBox 63">
            <a:extLst>
              <a:ext uri="{FF2B5EF4-FFF2-40B4-BE49-F238E27FC236}">
                <a16:creationId xmlns:a16="http://schemas.microsoft.com/office/drawing/2014/main" id="{00000000-0008-0000-0100-00000103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70" name="TextBox 64">
            <a:extLst>
              <a:ext uri="{FF2B5EF4-FFF2-40B4-BE49-F238E27FC236}">
                <a16:creationId xmlns:a16="http://schemas.microsoft.com/office/drawing/2014/main" id="{00000000-0008-0000-0100-00000203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771" name="Isosceles Triangle 770">
            <a:extLst>
              <a:ext uri="{FF2B5EF4-FFF2-40B4-BE49-F238E27FC236}">
                <a16:creationId xmlns:a16="http://schemas.microsoft.com/office/drawing/2014/main" id="{00000000-0008-0000-0100-00000303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72" name="Isosceles Triangle 771">
            <a:extLst>
              <a:ext uri="{FF2B5EF4-FFF2-40B4-BE49-F238E27FC236}">
                <a16:creationId xmlns:a16="http://schemas.microsoft.com/office/drawing/2014/main" id="{00000000-0008-0000-0100-00000403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73" name="Straight Connector 772">
            <a:extLst>
              <a:ext uri="{FF2B5EF4-FFF2-40B4-BE49-F238E27FC236}">
                <a16:creationId xmlns:a16="http://schemas.microsoft.com/office/drawing/2014/main" id="{00000000-0008-0000-0100-000005030000}"/>
              </a:ext>
            </a:extLst>
          </xdr:cNvPr>
          <xdr:cNvCxnSpPr>
            <a:stCxn id="771" idx="0"/>
            <a:endCxn id="771"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4" name="Straight Connector 773">
            <a:extLst>
              <a:ext uri="{FF2B5EF4-FFF2-40B4-BE49-F238E27FC236}">
                <a16:creationId xmlns:a16="http://schemas.microsoft.com/office/drawing/2014/main" id="{00000000-0008-0000-0100-000006030000}"/>
              </a:ext>
            </a:extLst>
          </xdr:cNvPr>
          <xdr:cNvCxnSpPr>
            <a:stCxn id="771" idx="0"/>
            <a:endCxn id="771"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5" name="Straight Connector 774">
            <a:extLst>
              <a:ext uri="{FF2B5EF4-FFF2-40B4-BE49-F238E27FC236}">
                <a16:creationId xmlns:a16="http://schemas.microsoft.com/office/drawing/2014/main" id="{00000000-0008-0000-0100-000007030000}"/>
              </a:ext>
            </a:extLst>
          </xdr:cNvPr>
          <xdr:cNvCxnSpPr>
            <a:stCxn id="772" idx="0"/>
            <a:endCxn id="772"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6" name="Straight Connector 775">
            <a:extLst>
              <a:ext uri="{FF2B5EF4-FFF2-40B4-BE49-F238E27FC236}">
                <a16:creationId xmlns:a16="http://schemas.microsoft.com/office/drawing/2014/main" id="{00000000-0008-0000-0100-000008030000}"/>
              </a:ext>
            </a:extLst>
          </xdr:cNvPr>
          <xdr:cNvCxnSpPr>
            <a:stCxn id="772" idx="0"/>
            <a:endCxn id="772"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7" name="Straight Connector 776">
            <a:extLst>
              <a:ext uri="{FF2B5EF4-FFF2-40B4-BE49-F238E27FC236}">
                <a16:creationId xmlns:a16="http://schemas.microsoft.com/office/drawing/2014/main" id="{00000000-0008-0000-0100-000009030000}"/>
              </a:ext>
            </a:extLst>
          </xdr:cNvPr>
          <xdr:cNvCxnSpPr>
            <a:stCxn id="771" idx="2"/>
            <a:endCxn id="772"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8" name="Straight Connector 777">
            <a:extLst>
              <a:ext uri="{FF2B5EF4-FFF2-40B4-BE49-F238E27FC236}">
                <a16:creationId xmlns:a16="http://schemas.microsoft.com/office/drawing/2014/main" id="{00000000-0008-0000-0100-00000A030000}"/>
              </a:ext>
            </a:extLst>
          </xdr:cNvPr>
          <xdr:cNvCxnSpPr>
            <a:stCxn id="771" idx="4"/>
            <a:endCxn id="772"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779" name="TextBox 73">
            <a:extLst>
              <a:ext uri="{FF2B5EF4-FFF2-40B4-BE49-F238E27FC236}">
                <a16:creationId xmlns:a16="http://schemas.microsoft.com/office/drawing/2014/main" id="{00000000-0008-0000-0100-00000B03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Normal</a:t>
            </a:r>
          </a:p>
        </xdr:txBody>
      </xdr:sp>
      <xdr:sp macro="" textlink="">
        <xdr:nvSpPr>
          <xdr:cNvPr id="780" name="TextBox 76">
            <a:extLst>
              <a:ext uri="{FF2B5EF4-FFF2-40B4-BE49-F238E27FC236}">
                <a16:creationId xmlns:a16="http://schemas.microsoft.com/office/drawing/2014/main" id="{00000000-0008-0000-0100-00000C03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4</xdr:col>
      <xdr:colOff>0</xdr:colOff>
      <xdr:row>24</xdr:row>
      <xdr:rowOff>-1</xdr:rowOff>
    </xdr:from>
    <xdr:to>
      <xdr:col>25</xdr:col>
      <xdr:colOff>0</xdr:colOff>
      <xdr:row>30</xdr:row>
      <xdr:rowOff>0</xdr:rowOff>
    </xdr:to>
    <xdr:grpSp>
      <xdr:nvGrpSpPr>
        <xdr:cNvPr id="754" name="Group 753">
          <a:extLst>
            <a:ext uri="{FF2B5EF4-FFF2-40B4-BE49-F238E27FC236}">
              <a16:creationId xmlns:a16="http://schemas.microsoft.com/office/drawing/2014/main" id="{00000000-0008-0000-0100-0000F2020000}"/>
            </a:ext>
          </a:extLst>
        </xdr:cNvPr>
        <xdr:cNvGrpSpPr/>
      </xdr:nvGrpSpPr>
      <xdr:grpSpPr>
        <a:xfrm>
          <a:off x="1088571" y="6531428"/>
          <a:ext cx="5715000" cy="1632858"/>
          <a:chOff x="609661" y="3246122"/>
          <a:chExt cx="5486399" cy="1645902"/>
        </a:xfrm>
      </xdr:grpSpPr>
      <xdr:sp macro="" textlink="">
        <xdr:nvSpPr>
          <xdr:cNvPr id="755" name="TextBox 78">
            <a:extLst>
              <a:ext uri="{FF2B5EF4-FFF2-40B4-BE49-F238E27FC236}">
                <a16:creationId xmlns:a16="http://schemas.microsoft.com/office/drawing/2014/main" id="{00000000-0008-0000-0100-0000F302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56" name="TextBox 80">
            <a:extLst>
              <a:ext uri="{FF2B5EF4-FFF2-40B4-BE49-F238E27FC236}">
                <a16:creationId xmlns:a16="http://schemas.microsoft.com/office/drawing/2014/main" id="{00000000-0008-0000-0100-0000F402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57" name="TextBox 81">
            <a:extLst>
              <a:ext uri="{FF2B5EF4-FFF2-40B4-BE49-F238E27FC236}">
                <a16:creationId xmlns:a16="http://schemas.microsoft.com/office/drawing/2014/main" id="{00000000-0008-0000-0100-0000F5020000}"/>
              </a:ext>
            </a:extLst>
          </xdr:cNvPr>
          <xdr:cNvSpPr txBox="1">
            <a:spLocks noChangeAspect="1"/>
          </xdr:cNvSpPr>
        </xdr:nvSpPr>
        <xdr:spPr>
          <a:xfrm flipH="1">
            <a:off x="3078574" y="3794750"/>
            <a:ext cx="1097336"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DO</a:t>
            </a:r>
          </a:p>
        </xdr:txBody>
      </xdr:sp>
      <xdr:sp macro="" textlink="">
        <xdr:nvSpPr>
          <xdr:cNvPr id="758" name="Isosceles Triangle 757">
            <a:extLst>
              <a:ext uri="{FF2B5EF4-FFF2-40B4-BE49-F238E27FC236}">
                <a16:creationId xmlns:a16="http://schemas.microsoft.com/office/drawing/2014/main" id="{00000000-0008-0000-0100-0000F602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59" name="Isosceles Triangle 758">
            <a:extLst>
              <a:ext uri="{FF2B5EF4-FFF2-40B4-BE49-F238E27FC236}">
                <a16:creationId xmlns:a16="http://schemas.microsoft.com/office/drawing/2014/main" id="{00000000-0008-0000-0100-0000F702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60" name="Straight Connector 759">
            <a:extLst>
              <a:ext uri="{FF2B5EF4-FFF2-40B4-BE49-F238E27FC236}">
                <a16:creationId xmlns:a16="http://schemas.microsoft.com/office/drawing/2014/main" id="{00000000-0008-0000-0100-0000F8020000}"/>
              </a:ext>
            </a:extLst>
          </xdr:cNvPr>
          <xdr:cNvCxnSpPr>
            <a:stCxn id="758" idx="0"/>
            <a:endCxn id="758" idx="2"/>
          </xdr:cNvCxnSpPr>
        </xdr:nvCxnSpPr>
        <xdr:spPr>
          <a:xfrm flipV="1">
            <a:off x="60966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1" name="Straight Connector 760">
            <a:extLst>
              <a:ext uri="{FF2B5EF4-FFF2-40B4-BE49-F238E27FC236}">
                <a16:creationId xmlns:a16="http://schemas.microsoft.com/office/drawing/2014/main" id="{00000000-0008-0000-0100-0000F9020000}"/>
              </a:ext>
            </a:extLst>
          </xdr:cNvPr>
          <xdr:cNvCxnSpPr>
            <a:stCxn id="758" idx="0"/>
            <a:endCxn id="758" idx="4"/>
          </xdr:cNvCxnSpPr>
        </xdr:nvCxnSpPr>
        <xdr:spPr>
          <a:xfrm>
            <a:off x="60966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2" name="Straight Connector 761">
            <a:extLst>
              <a:ext uri="{FF2B5EF4-FFF2-40B4-BE49-F238E27FC236}">
                <a16:creationId xmlns:a16="http://schemas.microsoft.com/office/drawing/2014/main" id="{00000000-0008-0000-0100-0000FA020000}"/>
              </a:ext>
            </a:extLst>
          </xdr:cNvPr>
          <xdr:cNvCxnSpPr>
            <a:stCxn id="759" idx="0"/>
            <a:endCxn id="759" idx="4"/>
          </xdr:cNvCxnSpPr>
        </xdr:nvCxnSpPr>
        <xdr:spPr>
          <a:xfrm>
            <a:off x="582168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3" name="Straight Connector 762">
            <a:extLst>
              <a:ext uri="{FF2B5EF4-FFF2-40B4-BE49-F238E27FC236}">
                <a16:creationId xmlns:a16="http://schemas.microsoft.com/office/drawing/2014/main" id="{00000000-0008-0000-0100-0000FB020000}"/>
              </a:ext>
            </a:extLst>
          </xdr:cNvPr>
          <xdr:cNvCxnSpPr>
            <a:stCxn id="759" idx="0"/>
            <a:endCxn id="759" idx="2"/>
          </xdr:cNvCxnSpPr>
        </xdr:nvCxnSpPr>
        <xdr:spPr>
          <a:xfrm flipV="1">
            <a:off x="582168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4" name="Straight Connector 763">
            <a:extLst>
              <a:ext uri="{FF2B5EF4-FFF2-40B4-BE49-F238E27FC236}">
                <a16:creationId xmlns:a16="http://schemas.microsoft.com/office/drawing/2014/main" id="{00000000-0008-0000-0100-0000FC020000}"/>
              </a:ext>
            </a:extLst>
          </xdr:cNvPr>
          <xdr:cNvCxnSpPr>
            <a:stCxn id="758" idx="2"/>
            <a:endCxn id="759" idx="2"/>
          </xdr:cNvCxnSpPr>
        </xdr:nvCxnSpPr>
        <xdr:spPr>
          <a:xfrm>
            <a:off x="883981" y="379475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5" name="Straight Connector 764">
            <a:extLst>
              <a:ext uri="{FF2B5EF4-FFF2-40B4-BE49-F238E27FC236}">
                <a16:creationId xmlns:a16="http://schemas.microsoft.com/office/drawing/2014/main" id="{00000000-0008-0000-0100-0000FD020000}"/>
              </a:ext>
            </a:extLst>
          </xdr:cNvPr>
          <xdr:cNvCxnSpPr>
            <a:stCxn id="758" idx="4"/>
            <a:endCxn id="759" idx="4"/>
          </xdr:cNvCxnSpPr>
        </xdr:nvCxnSpPr>
        <xdr:spPr>
          <a:xfrm>
            <a:off x="883981" y="434339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766" name="TextBox 90">
            <a:extLst>
              <a:ext uri="{FF2B5EF4-FFF2-40B4-BE49-F238E27FC236}">
                <a16:creationId xmlns:a16="http://schemas.microsoft.com/office/drawing/2014/main" id="{00000000-0008-0000-0100-0000FE02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Normal</a:t>
            </a:r>
          </a:p>
        </xdr:txBody>
      </xdr:sp>
      <xdr:sp macro="" textlink="">
        <xdr:nvSpPr>
          <xdr:cNvPr id="767" name="TextBox 91">
            <a:extLst>
              <a:ext uri="{FF2B5EF4-FFF2-40B4-BE49-F238E27FC236}">
                <a16:creationId xmlns:a16="http://schemas.microsoft.com/office/drawing/2014/main" id="{00000000-0008-0000-0100-0000FF02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52</xdr:col>
      <xdr:colOff>120338</xdr:colOff>
      <xdr:row>19</xdr:row>
      <xdr:rowOff>0</xdr:rowOff>
    </xdr:from>
    <xdr:to>
      <xdr:col>62</xdr:col>
      <xdr:colOff>240688</xdr:colOff>
      <xdr:row>21</xdr:row>
      <xdr:rowOff>0</xdr:rowOff>
    </xdr:to>
    <xdr:grpSp>
      <xdr:nvGrpSpPr>
        <xdr:cNvPr id="817" name="Group 816">
          <a:extLst>
            <a:ext uri="{FF2B5EF4-FFF2-40B4-BE49-F238E27FC236}">
              <a16:creationId xmlns:a16="http://schemas.microsoft.com/office/drawing/2014/main" id="{00000000-0008-0000-0100-000031030000}"/>
            </a:ext>
          </a:extLst>
        </xdr:cNvPr>
        <xdr:cNvGrpSpPr/>
      </xdr:nvGrpSpPr>
      <xdr:grpSpPr>
        <a:xfrm flipH="1">
          <a:off x="14271767" y="5170714"/>
          <a:ext cx="2841778" cy="544286"/>
          <a:chOff x="609667" y="4983457"/>
          <a:chExt cx="2743172" cy="548640"/>
        </a:xfrm>
      </xdr:grpSpPr>
      <xdr:sp macro="" textlink="">
        <xdr:nvSpPr>
          <xdr:cNvPr id="819" name="Isosceles Triangle 818">
            <a:extLst>
              <a:ext uri="{FF2B5EF4-FFF2-40B4-BE49-F238E27FC236}">
                <a16:creationId xmlns:a16="http://schemas.microsoft.com/office/drawing/2014/main" id="{00000000-0008-0000-0100-000033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20" name="TextBox 136">
            <a:extLst>
              <a:ext uri="{FF2B5EF4-FFF2-40B4-BE49-F238E27FC236}">
                <a16:creationId xmlns:a16="http://schemas.microsoft.com/office/drawing/2014/main" id="{00000000-0008-0000-0100-00003403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Reference</a:t>
            </a:r>
          </a:p>
        </xdr:txBody>
      </xdr:sp>
      <xdr:sp macro="" textlink="">
        <xdr:nvSpPr>
          <xdr:cNvPr id="821" name="Isosceles Triangle 820">
            <a:extLst>
              <a:ext uri="{FF2B5EF4-FFF2-40B4-BE49-F238E27FC236}">
                <a16:creationId xmlns:a16="http://schemas.microsoft.com/office/drawing/2014/main" id="{00000000-0008-0000-0100-000035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22" name="Straight Connector 821">
            <a:extLst>
              <a:ext uri="{FF2B5EF4-FFF2-40B4-BE49-F238E27FC236}">
                <a16:creationId xmlns:a16="http://schemas.microsoft.com/office/drawing/2014/main" id="{00000000-0008-0000-0100-000036030000}"/>
              </a:ext>
            </a:extLst>
          </xdr:cNvPr>
          <xdr:cNvCxnSpPr>
            <a:stCxn id="821" idx="0"/>
            <a:endCxn id="821"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3" name="Straight Connector 822">
            <a:extLst>
              <a:ext uri="{FF2B5EF4-FFF2-40B4-BE49-F238E27FC236}">
                <a16:creationId xmlns:a16="http://schemas.microsoft.com/office/drawing/2014/main" id="{00000000-0008-0000-0100-000037030000}"/>
              </a:ext>
            </a:extLst>
          </xdr:cNvPr>
          <xdr:cNvCxnSpPr>
            <a:stCxn id="821" idx="0"/>
            <a:endCxn id="821"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4" name="Straight Connector 823">
            <a:extLst>
              <a:ext uri="{FF2B5EF4-FFF2-40B4-BE49-F238E27FC236}">
                <a16:creationId xmlns:a16="http://schemas.microsoft.com/office/drawing/2014/main" id="{00000000-0008-0000-0100-000038030000}"/>
              </a:ext>
            </a:extLst>
          </xdr:cNvPr>
          <xdr:cNvCxnSpPr>
            <a:stCxn id="819" idx="4"/>
            <a:endCxn id="819" idx="2"/>
          </xdr:cNvCxnSpPr>
        </xdr:nvCxnSpPr>
        <xdr:spPr>
          <a:xfrm flipH="1"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5" name="Straight Connector 824">
            <a:extLst>
              <a:ext uri="{FF2B5EF4-FFF2-40B4-BE49-F238E27FC236}">
                <a16:creationId xmlns:a16="http://schemas.microsoft.com/office/drawing/2014/main" id="{00000000-0008-0000-0100-000039030000}"/>
              </a:ext>
            </a:extLst>
          </xdr:cNvPr>
          <xdr:cNvCxnSpPr>
            <a:stCxn id="821" idx="2"/>
            <a:endCxn id="819"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6" name="Straight Connector 825">
            <a:extLst>
              <a:ext uri="{FF2B5EF4-FFF2-40B4-BE49-F238E27FC236}">
                <a16:creationId xmlns:a16="http://schemas.microsoft.com/office/drawing/2014/main" id="{00000000-0008-0000-0100-00003A030000}"/>
              </a:ext>
            </a:extLst>
          </xdr:cNvPr>
          <xdr:cNvCxnSpPr>
            <a:stCxn id="821" idx="4"/>
            <a:endCxn id="819"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42</xdr:col>
      <xdr:colOff>0</xdr:colOff>
      <xdr:row>20</xdr:row>
      <xdr:rowOff>1</xdr:rowOff>
    </xdr:from>
    <xdr:to>
      <xdr:col>52</xdr:col>
      <xdr:colOff>120338</xdr:colOff>
      <xdr:row>20</xdr:row>
      <xdr:rowOff>1</xdr:rowOff>
    </xdr:to>
    <xdr:cxnSp macro="">
      <xdr:nvCxnSpPr>
        <xdr:cNvPr id="818" name="Straight Connector 817">
          <a:extLst>
            <a:ext uri="{FF2B5EF4-FFF2-40B4-BE49-F238E27FC236}">
              <a16:creationId xmlns:a16="http://schemas.microsoft.com/office/drawing/2014/main" id="{00000000-0008-0000-0100-000032030000}"/>
            </a:ext>
          </a:extLst>
        </xdr:cNvPr>
        <xdr:cNvCxnSpPr>
          <a:stCxn id="821" idx="0"/>
        </xdr:cNvCxnSpPr>
      </xdr:nvCxnSpPr>
      <xdr:spPr>
        <a:xfrm flipH="1">
          <a:off x="11112500" y="5409260"/>
          <a:ext cx="2766171"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42</xdr:col>
      <xdr:colOff>1</xdr:colOff>
      <xdr:row>25</xdr:row>
      <xdr:rowOff>0</xdr:rowOff>
    </xdr:from>
    <xdr:to>
      <xdr:col>52</xdr:col>
      <xdr:colOff>131186</xdr:colOff>
      <xdr:row>26</xdr:row>
      <xdr:rowOff>270462</xdr:rowOff>
    </xdr:to>
    <xdr:grpSp>
      <xdr:nvGrpSpPr>
        <xdr:cNvPr id="806" name="Group 805">
          <a:extLst>
            <a:ext uri="{FF2B5EF4-FFF2-40B4-BE49-F238E27FC236}">
              <a16:creationId xmlns:a16="http://schemas.microsoft.com/office/drawing/2014/main" id="{00000000-0008-0000-0100-000026030000}"/>
            </a:ext>
          </a:extLst>
        </xdr:cNvPr>
        <xdr:cNvGrpSpPr/>
      </xdr:nvGrpSpPr>
      <xdr:grpSpPr>
        <a:xfrm>
          <a:off x="11430001" y="6803571"/>
          <a:ext cx="2852614" cy="542605"/>
          <a:chOff x="609660" y="4983457"/>
          <a:chExt cx="2743179" cy="548640"/>
        </a:xfrm>
      </xdr:grpSpPr>
      <xdr:sp macro="" textlink="">
        <xdr:nvSpPr>
          <xdr:cNvPr id="808" name="Isosceles Triangle 807">
            <a:extLst>
              <a:ext uri="{FF2B5EF4-FFF2-40B4-BE49-F238E27FC236}">
                <a16:creationId xmlns:a16="http://schemas.microsoft.com/office/drawing/2014/main" id="{00000000-0008-0000-0100-000028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09" name="TextBox 191">
            <a:extLst>
              <a:ext uri="{FF2B5EF4-FFF2-40B4-BE49-F238E27FC236}">
                <a16:creationId xmlns:a16="http://schemas.microsoft.com/office/drawing/2014/main" id="{00000000-0008-0000-0100-00002903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Reference</a:t>
            </a:r>
          </a:p>
        </xdr:txBody>
      </xdr:sp>
      <xdr:sp macro="" textlink="">
        <xdr:nvSpPr>
          <xdr:cNvPr id="810" name="TextBox 192">
            <a:extLst>
              <a:ext uri="{FF2B5EF4-FFF2-40B4-BE49-F238E27FC236}">
                <a16:creationId xmlns:a16="http://schemas.microsoft.com/office/drawing/2014/main" id="{00000000-0008-0000-0100-00002A03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a:t>
            </a:r>
          </a:p>
        </xdr:txBody>
      </xdr:sp>
      <xdr:sp macro="" textlink="">
        <xdr:nvSpPr>
          <xdr:cNvPr id="811" name="Isosceles Triangle 810">
            <a:extLst>
              <a:ext uri="{FF2B5EF4-FFF2-40B4-BE49-F238E27FC236}">
                <a16:creationId xmlns:a16="http://schemas.microsoft.com/office/drawing/2014/main" id="{00000000-0008-0000-0100-00002B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12" name="Straight Connector 811">
            <a:extLst>
              <a:ext uri="{FF2B5EF4-FFF2-40B4-BE49-F238E27FC236}">
                <a16:creationId xmlns:a16="http://schemas.microsoft.com/office/drawing/2014/main" id="{00000000-0008-0000-0100-00002C030000}"/>
              </a:ext>
            </a:extLst>
          </xdr:cNvPr>
          <xdr:cNvCxnSpPr>
            <a:stCxn id="811" idx="0"/>
            <a:endCxn id="811"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3" name="Straight Connector 812">
            <a:extLst>
              <a:ext uri="{FF2B5EF4-FFF2-40B4-BE49-F238E27FC236}">
                <a16:creationId xmlns:a16="http://schemas.microsoft.com/office/drawing/2014/main" id="{00000000-0008-0000-0100-00002D030000}"/>
              </a:ext>
            </a:extLst>
          </xdr:cNvPr>
          <xdr:cNvCxnSpPr>
            <a:stCxn id="811" idx="0"/>
            <a:endCxn id="811"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4" name="Straight Connector 813">
            <a:extLst>
              <a:ext uri="{FF2B5EF4-FFF2-40B4-BE49-F238E27FC236}">
                <a16:creationId xmlns:a16="http://schemas.microsoft.com/office/drawing/2014/main" id="{00000000-0008-0000-0100-00002E030000}"/>
              </a:ext>
            </a:extLst>
          </xdr:cNvPr>
          <xdr:cNvCxnSpPr>
            <a:stCxn id="808" idx="4"/>
            <a:endCxn id="808" idx="2"/>
          </xdr:cNvCxnSpPr>
        </xdr:nvCxnSpPr>
        <xdr:spPr>
          <a:xfrm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5" name="Straight Connector 814">
            <a:extLst>
              <a:ext uri="{FF2B5EF4-FFF2-40B4-BE49-F238E27FC236}">
                <a16:creationId xmlns:a16="http://schemas.microsoft.com/office/drawing/2014/main" id="{00000000-0008-0000-0100-00002F030000}"/>
              </a:ext>
            </a:extLst>
          </xdr:cNvPr>
          <xdr:cNvCxnSpPr>
            <a:stCxn id="811" idx="2"/>
            <a:endCxn id="808"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6" name="Straight Connector 815">
            <a:extLst>
              <a:ext uri="{FF2B5EF4-FFF2-40B4-BE49-F238E27FC236}">
                <a16:creationId xmlns:a16="http://schemas.microsoft.com/office/drawing/2014/main" id="{00000000-0008-0000-0100-000030030000}"/>
              </a:ext>
            </a:extLst>
          </xdr:cNvPr>
          <xdr:cNvCxnSpPr>
            <a:stCxn id="811" idx="4"/>
            <a:endCxn id="808"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52</xdr:col>
      <xdr:colOff>131186</xdr:colOff>
      <xdr:row>26</xdr:row>
      <xdr:rowOff>0</xdr:rowOff>
    </xdr:from>
    <xdr:to>
      <xdr:col>63</xdr:col>
      <xdr:colOff>1</xdr:colOff>
      <xdr:row>26</xdr:row>
      <xdr:rowOff>11192</xdr:rowOff>
    </xdr:to>
    <xdr:cxnSp macro="">
      <xdr:nvCxnSpPr>
        <xdr:cNvPr id="807" name="Straight Connector 806">
          <a:extLst>
            <a:ext uri="{FF2B5EF4-FFF2-40B4-BE49-F238E27FC236}">
              <a16:creationId xmlns:a16="http://schemas.microsoft.com/office/drawing/2014/main" id="{00000000-0008-0000-0100-000027030000}"/>
            </a:ext>
          </a:extLst>
        </xdr:cNvPr>
        <xdr:cNvCxnSpPr>
          <a:stCxn id="811" idx="0"/>
        </xdr:cNvCxnSpPr>
      </xdr:nvCxnSpPr>
      <xdr:spPr>
        <a:xfrm>
          <a:off x="13889519" y="7032037"/>
          <a:ext cx="2779233" cy="11192"/>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52</xdr:col>
      <xdr:colOff>131133</xdr:colOff>
      <xdr:row>22</xdr:row>
      <xdr:rowOff>0</xdr:rowOff>
    </xdr:from>
    <xdr:to>
      <xdr:col>62</xdr:col>
      <xdr:colOff>262280</xdr:colOff>
      <xdr:row>23</xdr:row>
      <xdr:rowOff>262282</xdr:rowOff>
    </xdr:to>
    <xdr:grpSp>
      <xdr:nvGrpSpPr>
        <xdr:cNvPr id="796" name="Group 795">
          <a:extLst>
            <a:ext uri="{FF2B5EF4-FFF2-40B4-BE49-F238E27FC236}">
              <a16:creationId xmlns:a16="http://schemas.microsoft.com/office/drawing/2014/main" id="{00000000-0008-0000-0100-00001C030000}"/>
            </a:ext>
          </a:extLst>
        </xdr:cNvPr>
        <xdr:cNvGrpSpPr/>
      </xdr:nvGrpSpPr>
      <xdr:grpSpPr>
        <a:xfrm flipH="1">
          <a:off x="14282562" y="5987143"/>
          <a:ext cx="2852575" cy="534425"/>
          <a:chOff x="609667" y="4983457"/>
          <a:chExt cx="2743172" cy="548640"/>
        </a:xfrm>
      </xdr:grpSpPr>
      <xdr:sp macro="" textlink="">
        <xdr:nvSpPr>
          <xdr:cNvPr id="798" name="Isosceles Triangle 797">
            <a:extLst>
              <a:ext uri="{FF2B5EF4-FFF2-40B4-BE49-F238E27FC236}">
                <a16:creationId xmlns:a16="http://schemas.microsoft.com/office/drawing/2014/main" id="{00000000-0008-0000-0100-00001E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99" name="TextBox 210">
            <a:extLst>
              <a:ext uri="{FF2B5EF4-FFF2-40B4-BE49-F238E27FC236}">
                <a16:creationId xmlns:a16="http://schemas.microsoft.com/office/drawing/2014/main" id="{00000000-0008-0000-0100-00001F03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Reference</a:t>
            </a:r>
          </a:p>
        </xdr:txBody>
      </xdr:sp>
      <xdr:sp macro="" textlink="">
        <xdr:nvSpPr>
          <xdr:cNvPr id="800" name="Isosceles Triangle 799">
            <a:extLst>
              <a:ext uri="{FF2B5EF4-FFF2-40B4-BE49-F238E27FC236}">
                <a16:creationId xmlns:a16="http://schemas.microsoft.com/office/drawing/2014/main" id="{00000000-0008-0000-0100-000020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01" name="Straight Connector 800">
            <a:extLst>
              <a:ext uri="{FF2B5EF4-FFF2-40B4-BE49-F238E27FC236}">
                <a16:creationId xmlns:a16="http://schemas.microsoft.com/office/drawing/2014/main" id="{00000000-0008-0000-0100-000021030000}"/>
              </a:ext>
            </a:extLst>
          </xdr:cNvPr>
          <xdr:cNvCxnSpPr>
            <a:stCxn id="800" idx="0"/>
            <a:endCxn id="800"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2" name="Straight Connector 801">
            <a:extLst>
              <a:ext uri="{FF2B5EF4-FFF2-40B4-BE49-F238E27FC236}">
                <a16:creationId xmlns:a16="http://schemas.microsoft.com/office/drawing/2014/main" id="{00000000-0008-0000-0100-000022030000}"/>
              </a:ext>
            </a:extLst>
          </xdr:cNvPr>
          <xdr:cNvCxnSpPr>
            <a:stCxn id="800" idx="0"/>
            <a:endCxn id="800"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3" name="Straight Connector 802">
            <a:extLst>
              <a:ext uri="{FF2B5EF4-FFF2-40B4-BE49-F238E27FC236}">
                <a16:creationId xmlns:a16="http://schemas.microsoft.com/office/drawing/2014/main" id="{00000000-0008-0000-0100-000023030000}"/>
              </a:ext>
            </a:extLst>
          </xdr:cNvPr>
          <xdr:cNvCxnSpPr>
            <a:stCxn id="798" idx="4"/>
            <a:endCxn id="798" idx="2"/>
          </xdr:cNvCxnSpPr>
        </xdr:nvCxnSpPr>
        <xdr:spPr>
          <a:xfrm flipH="1"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4" name="Straight Connector 803">
            <a:extLst>
              <a:ext uri="{FF2B5EF4-FFF2-40B4-BE49-F238E27FC236}">
                <a16:creationId xmlns:a16="http://schemas.microsoft.com/office/drawing/2014/main" id="{00000000-0008-0000-0100-000024030000}"/>
              </a:ext>
            </a:extLst>
          </xdr:cNvPr>
          <xdr:cNvCxnSpPr>
            <a:stCxn id="800" idx="2"/>
            <a:endCxn id="798"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5" name="Straight Connector 804">
            <a:extLst>
              <a:ext uri="{FF2B5EF4-FFF2-40B4-BE49-F238E27FC236}">
                <a16:creationId xmlns:a16="http://schemas.microsoft.com/office/drawing/2014/main" id="{00000000-0008-0000-0100-000025030000}"/>
              </a:ext>
            </a:extLst>
          </xdr:cNvPr>
          <xdr:cNvCxnSpPr>
            <a:stCxn id="800" idx="4"/>
            <a:endCxn id="798"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41</xdr:col>
      <xdr:colOff>264582</xdr:colOff>
      <xdr:row>23</xdr:row>
      <xdr:rowOff>0</xdr:rowOff>
    </xdr:from>
    <xdr:to>
      <xdr:col>52</xdr:col>
      <xdr:colOff>131133</xdr:colOff>
      <xdr:row>23</xdr:row>
      <xdr:rowOff>0</xdr:rowOff>
    </xdr:to>
    <xdr:cxnSp macro="">
      <xdr:nvCxnSpPr>
        <xdr:cNvPr id="797" name="Straight Connector 796">
          <a:extLst>
            <a:ext uri="{FF2B5EF4-FFF2-40B4-BE49-F238E27FC236}">
              <a16:creationId xmlns:a16="http://schemas.microsoft.com/office/drawing/2014/main" id="{00000000-0008-0000-0100-00001D030000}"/>
            </a:ext>
          </a:extLst>
        </xdr:cNvPr>
        <xdr:cNvCxnSpPr>
          <a:stCxn id="800" idx="0"/>
        </xdr:cNvCxnSpPr>
      </xdr:nvCxnSpPr>
      <xdr:spPr>
        <a:xfrm flipH="1">
          <a:off x="11112499" y="6220648"/>
          <a:ext cx="2776967" cy="0"/>
        </a:xfrm>
        <a:prstGeom prst="line">
          <a:avLst/>
        </a:prstGeom>
        <a:solidFill>
          <a:schemeClr val="tx1"/>
        </a:solidFill>
        <a:ln w="38100" cap="rnd">
          <a:solidFill>
            <a:srgbClr val="0070C0"/>
          </a:solidFill>
          <a:prstDash val="dash"/>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42</xdr:col>
      <xdr:colOff>21663</xdr:colOff>
      <xdr:row>28</xdr:row>
      <xdr:rowOff>0</xdr:rowOff>
    </xdr:from>
    <xdr:to>
      <xdr:col>63</xdr:col>
      <xdr:colOff>0</xdr:colOff>
      <xdr:row>30</xdr:row>
      <xdr:rowOff>1</xdr:rowOff>
    </xdr:to>
    <xdr:grpSp>
      <xdr:nvGrpSpPr>
        <xdr:cNvPr id="784" name="Group 783">
          <a:extLst>
            <a:ext uri="{FF2B5EF4-FFF2-40B4-BE49-F238E27FC236}">
              <a16:creationId xmlns:a16="http://schemas.microsoft.com/office/drawing/2014/main" id="{00000000-0008-0000-0100-000010030000}"/>
            </a:ext>
          </a:extLst>
        </xdr:cNvPr>
        <xdr:cNvGrpSpPr/>
      </xdr:nvGrpSpPr>
      <xdr:grpSpPr>
        <a:xfrm>
          <a:off x="11451663" y="7620000"/>
          <a:ext cx="5693337" cy="544287"/>
          <a:chOff x="609720" y="3977634"/>
          <a:chExt cx="5486271" cy="548640"/>
        </a:xfrm>
      </xdr:grpSpPr>
      <xdr:grpSp>
        <xdr:nvGrpSpPr>
          <xdr:cNvPr id="785" name="Group 784">
            <a:extLst>
              <a:ext uri="{FF2B5EF4-FFF2-40B4-BE49-F238E27FC236}">
                <a16:creationId xmlns:a16="http://schemas.microsoft.com/office/drawing/2014/main" id="{00000000-0008-0000-0100-000011030000}"/>
              </a:ext>
            </a:extLst>
          </xdr:cNvPr>
          <xdr:cNvGrpSpPr/>
        </xdr:nvGrpSpPr>
        <xdr:grpSpPr>
          <a:xfrm>
            <a:off x="609720" y="3977634"/>
            <a:ext cx="2743179" cy="548640"/>
            <a:chOff x="609660" y="4983457"/>
            <a:chExt cx="2743179" cy="548640"/>
          </a:xfrm>
        </xdr:grpSpPr>
        <xdr:sp macro="" textlink="">
          <xdr:nvSpPr>
            <xdr:cNvPr id="787" name="Isosceles Triangle 786">
              <a:extLst>
                <a:ext uri="{FF2B5EF4-FFF2-40B4-BE49-F238E27FC236}">
                  <a16:creationId xmlns:a16="http://schemas.microsoft.com/office/drawing/2014/main" id="{00000000-0008-0000-0100-000013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88" name="TextBox 222">
              <a:extLst>
                <a:ext uri="{FF2B5EF4-FFF2-40B4-BE49-F238E27FC236}">
                  <a16:creationId xmlns:a16="http://schemas.microsoft.com/office/drawing/2014/main" id="{00000000-0008-0000-0100-00001403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Reference</a:t>
              </a:r>
            </a:p>
          </xdr:txBody>
        </xdr:sp>
        <xdr:sp macro="" textlink="">
          <xdr:nvSpPr>
            <xdr:cNvPr id="789" name="TextBox 223">
              <a:extLst>
                <a:ext uri="{FF2B5EF4-FFF2-40B4-BE49-F238E27FC236}">
                  <a16:creationId xmlns:a16="http://schemas.microsoft.com/office/drawing/2014/main" id="{00000000-0008-0000-0100-00001503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a:t>
              </a:r>
            </a:p>
          </xdr:txBody>
        </xdr:sp>
        <xdr:sp macro="" textlink="">
          <xdr:nvSpPr>
            <xdr:cNvPr id="790" name="Isosceles Triangle 789">
              <a:extLst>
                <a:ext uri="{FF2B5EF4-FFF2-40B4-BE49-F238E27FC236}">
                  <a16:creationId xmlns:a16="http://schemas.microsoft.com/office/drawing/2014/main" id="{00000000-0008-0000-0100-000016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91" name="Straight Connector 790">
              <a:extLst>
                <a:ext uri="{FF2B5EF4-FFF2-40B4-BE49-F238E27FC236}">
                  <a16:creationId xmlns:a16="http://schemas.microsoft.com/office/drawing/2014/main" id="{00000000-0008-0000-0100-000017030000}"/>
                </a:ext>
              </a:extLst>
            </xdr:cNvPr>
            <xdr:cNvCxnSpPr>
              <a:stCxn id="790" idx="0"/>
              <a:endCxn id="790"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2" name="Straight Connector 791">
              <a:extLst>
                <a:ext uri="{FF2B5EF4-FFF2-40B4-BE49-F238E27FC236}">
                  <a16:creationId xmlns:a16="http://schemas.microsoft.com/office/drawing/2014/main" id="{00000000-0008-0000-0100-000018030000}"/>
                </a:ext>
              </a:extLst>
            </xdr:cNvPr>
            <xdr:cNvCxnSpPr>
              <a:stCxn id="790" idx="0"/>
              <a:endCxn id="790"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3" name="Straight Connector 792">
              <a:extLst>
                <a:ext uri="{FF2B5EF4-FFF2-40B4-BE49-F238E27FC236}">
                  <a16:creationId xmlns:a16="http://schemas.microsoft.com/office/drawing/2014/main" id="{00000000-0008-0000-0100-000019030000}"/>
                </a:ext>
              </a:extLst>
            </xdr:cNvPr>
            <xdr:cNvCxnSpPr>
              <a:stCxn id="787" idx="4"/>
              <a:endCxn id="787"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4" name="Straight Connector 793">
              <a:extLst>
                <a:ext uri="{FF2B5EF4-FFF2-40B4-BE49-F238E27FC236}">
                  <a16:creationId xmlns:a16="http://schemas.microsoft.com/office/drawing/2014/main" id="{00000000-0008-0000-0100-00001A030000}"/>
                </a:ext>
              </a:extLst>
            </xdr:cNvPr>
            <xdr:cNvCxnSpPr>
              <a:stCxn id="790" idx="2"/>
              <a:endCxn id="787"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5" name="Straight Connector 794">
              <a:extLst>
                <a:ext uri="{FF2B5EF4-FFF2-40B4-BE49-F238E27FC236}">
                  <a16:creationId xmlns:a16="http://schemas.microsoft.com/office/drawing/2014/main" id="{00000000-0008-0000-0100-00001B030000}"/>
                </a:ext>
              </a:extLst>
            </xdr:cNvPr>
            <xdr:cNvCxnSpPr>
              <a:stCxn id="790" idx="4"/>
              <a:endCxn id="787"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xnSp macro="">
        <xdr:nvCxnSpPr>
          <xdr:cNvPr id="786" name="Straight Connector 785">
            <a:extLst>
              <a:ext uri="{FF2B5EF4-FFF2-40B4-BE49-F238E27FC236}">
                <a16:creationId xmlns:a16="http://schemas.microsoft.com/office/drawing/2014/main" id="{00000000-0008-0000-0100-000012030000}"/>
              </a:ext>
            </a:extLst>
          </xdr:cNvPr>
          <xdr:cNvCxnSpPr>
            <a:stCxn id="790" idx="0"/>
          </xdr:cNvCxnSpPr>
        </xdr:nvCxnSpPr>
        <xdr:spPr>
          <a:xfrm>
            <a:off x="3352899" y="4251954"/>
            <a:ext cx="2743092" cy="11706"/>
          </a:xfrm>
          <a:prstGeom prst="line">
            <a:avLst/>
          </a:prstGeom>
          <a:solidFill>
            <a:schemeClr val="tx1"/>
          </a:solidFill>
          <a:ln w="38100" cap="rnd">
            <a:solidFill>
              <a:srgbClr val="0070C0"/>
            </a:solidFill>
            <a:prstDash val="dash"/>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42</xdr:col>
      <xdr:colOff>0</xdr:colOff>
      <xdr:row>32</xdr:row>
      <xdr:rowOff>0</xdr:rowOff>
    </xdr:from>
    <xdr:to>
      <xdr:col>63</xdr:col>
      <xdr:colOff>0</xdr:colOff>
      <xdr:row>34</xdr:row>
      <xdr:rowOff>0</xdr:rowOff>
    </xdr:to>
    <xdr:grpSp>
      <xdr:nvGrpSpPr>
        <xdr:cNvPr id="827" name="Group 826">
          <a:extLst>
            <a:ext uri="{FF2B5EF4-FFF2-40B4-BE49-F238E27FC236}">
              <a16:creationId xmlns:a16="http://schemas.microsoft.com/office/drawing/2014/main" id="{00000000-0008-0000-0100-00003B030000}"/>
            </a:ext>
          </a:extLst>
        </xdr:cNvPr>
        <xdr:cNvGrpSpPr/>
      </xdr:nvGrpSpPr>
      <xdr:grpSpPr>
        <a:xfrm>
          <a:off x="11430000" y="8708571"/>
          <a:ext cx="5715000" cy="544286"/>
          <a:chOff x="609667" y="1783092"/>
          <a:chExt cx="5471008" cy="548640"/>
        </a:xfrm>
      </xdr:grpSpPr>
      <xdr:grpSp>
        <xdr:nvGrpSpPr>
          <xdr:cNvPr id="828" name="Group 827">
            <a:extLst>
              <a:ext uri="{FF2B5EF4-FFF2-40B4-BE49-F238E27FC236}">
                <a16:creationId xmlns:a16="http://schemas.microsoft.com/office/drawing/2014/main" id="{00000000-0008-0000-0100-00003C030000}"/>
              </a:ext>
            </a:extLst>
          </xdr:cNvPr>
          <xdr:cNvGrpSpPr/>
        </xdr:nvGrpSpPr>
        <xdr:grpSpPr>
          <a:xfrm>
            <a:off x="609667" y="1783092"/>
            <a:ext cx="2743172" cy="548640"/>
            <a:chOff x="609667" y="4983457"/>
            <a:chExt cx="2743172" cy="548640"/>
          </a:xfrm>
        </xdr:grpSpPr>
        <xdr:sp macro="" textlink="">
          <xdr:nvSpPr>
            <xdr:cNvPr id="830" name="Isosceles Triangle 829">
              <a:extLst>
                <a:ext uri="{FF2B5EF4-FFF2-40B4-BE49-F238E27FC236}">
                  <a16:creationId xmlns:a16="http://schemas.microsoft.com/office/drawing/2014/main" id="{00000000-0008-0000-0100-00003E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831" name="TextBox 49">
              <a:extLst>
                <a:ext uri="{FF2B5EF4-FFF2-40B4-BE49-F238E27FC236}">
                  <a16:creationId xmlns:a16="http://schemas.microsoft.com/office/drawing/2014/main" id="{00000000-0008-0000-0100-00003F030000}"/>
                </a:ext>
              </a:extLst>
            </xdr:cNvPr>
            <xdr:cNvSpPr txBox="1">
              <a:spLocks/>
            </xdr:cNvSpPr>
          </xdr:nvSpPr>
          <xdr:spPr>
            <a:xfrm>
              <a:off x="609667" y="4983457"/>
              <a:ext cx="246885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Power Recovery</a:t>
              </a:r>
            </a:p>
          </xdr:txBody>
        </xdr:sp>
        <xdr:sp macro="" textlink="">
          <xdr:nvSpPr>
            <xdr:cNvPr id="832" name="Isosceles Triangle 831">
              <a:extLst>
                <a:ext uri="{FF2B5EF4-FFF2-40B4-BE49-F238E27FC236}">
                  <a16:creationId xmlns:a16="http://schemas.microsoft.com/office/drawing/2014/main" id="{00000000-0008-0000-0100-000040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cxnSp macro="">
          <xdr:nvCxnSpPr>
            <xdr:cNvPr id="833" name="Straight Connector 832">
              <a:extLst>
                <a:ext uri="{FF2B5EF4-FFF2-40B4-BE49-F238E27FC236}">
                  <a16:creationId xmlns:a16="http://schemas.microsoft.com/office/drawing/2014/main" id="{00000000-0008-0000-0100-000041030000}"/>
                </a:ext>
              </a:extLst>
            </xdr:cNvPr>
            <xdr:cNvCxnSpPr>
              <a:stCxn id="832" idx="0"/>
              <a:endCxn id="832"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4" name="Straight Connector 833">
              <a:extLst>
                <a:ext uri="{FF2B5EF4-FFF2-40B4-BE49-F238E27FC236}">
                  <a16:creationId xmlns:a16="http://schemas.microsoft.com/office/drawing/2014/main" id="{00000000-0008-0000-0100-000042030000}"/>
                </a:ext>
              </a:extLst>
            </xdr:cNvPr>
            <xdr:cNvCxnSpPr>
              <a:stCxn id="832" idx="0"/>
              <a:endCxn id="832"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5" name="Straight Connector 834">
              <a:extLst>
                <a:ext uri="{FF2B5EF4-FFF2-40B4-BE49-F238E27FC236}">
                  <a16:creationId xmlns:a16="http://schemas.microsoft.com/office/drawing/2014/main" id="{00000000-0008-0000-0100-000043030000}"/>
                </a:ext>
              </a:extLst>
            </xdr:cNvPr>
            <xdr:cNvCxnSpPr>
              <a:stCxn id="830" idx="4"/>
              <a:endCxn id="830"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6" name="Straight Connector 835">
              <a:extLst>
                <a:ext uri="{FF2B5EF4-FFF2-40B4-BE49-F238E27FC236}">
                  <a16:creationId xmlns:a16="http://schemas.microsoft.com/office/drawing/2014/main" id="{00000000-0008-0000-0100-000044030000}"/>
                </a:ext>
              </a:extLst>
            </xdr:cNvPr>
            <xdr:cNvCxnSpPr>
              <a:stCxn id="832" idx="2"/>
              <a:endCxn id="830"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7" name="Straight Connector 836">
              <a:extLst>
                <a:ext uri="{FF2B5EF4-FFF2-40B4-BE49-F238E27FC236}">
                  <a16:creationId xmlns:a16="http://schemas.microsoft.com/office/drawing/2014/main" id="{00000000-0008-0000-0100-000045030000}"/>
                </a:ext>
              </a:extLst>
            </xdr:cNvPr>
            <xdr:cNvCxnSpPr>
              <a:stCxn id="832" idx="4"/>
              <a:endCxn id="830"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xnSp macro="">
        <xdr:nvCxnSpPr>
          <xdr:cNvPr id="829" name="Straight Connector 828">
            <a:extLst>
              <a:ext uri="{FF2B5EF4-FFF2-40B4-BE49-F238E27FC236}">
                <a16:creationId xmlns:a16="http://schemas.microsoft.com/office/drawing/2014/main" id="{00000000-0008-0000-0100-00003D030000}"/>
              </a:ext>
            </a:extLst>
          </xdr:cNvPr>
          <xdr:cNvCxnSpPr>
            <a:stCxn id="832" idx="0"/>
          </xdr:cNvCxnSpPr>
        </xdr:nvCxnSpPr>
        <xdr:spPr>
          <a:xfrm flipV="1">
            <a:off x="3352839" y="2057410"/>
            <a:ext cx="2727836" cy="2"/>
          </a:xfrm>
          <a:prstGeom prst="line">
            <a:avLst/>
          </a:prstGeom>
          <a:noFill/>
          <a:ln w="38100" cap="rnd">
            <a:solidFill>
              <a:srgbClr val="0070C0"/>
            </a:solidFill>
            <a:prstDash val="dash"/>
          </a:ln>
        </xdr:spPr>
      </xdr:cxnSp>
    </xdr:grpSp>
    <xdr:clientData/>
  </xdr:twoCellAnchor>
  <xdr:twoCellAnchor>
    <xdr:from>
      <xdr:col>47</xdr:col>
      <xdr:colOff>0</xdr:colOff>
      <xdr:row>7</xdr:row>
      <xdr:rowOff>0</xdr:rowOff>
    </xdr:from>
    <xdr:to>
      <xdr:col>49</xdr:col>
      <xdr:colOff>0</xdr:colOff>
      <xdr:row>9</xdr:row>
      <xdr:rowOff>0</xdr:rowOff>
    </xdr:to>
    <xdr:grpSp>
      <xdr:nvGrpSpPr>
        <xdr:cNvPr id="359" name="Group 358">
          <a:extLst>
            <a:ext uri="{FF2B5EF4-FFF2-40B4-BE49-F238E27FC236}">
              <a16:creationId xmlns:a16="http://schemas.microsoft.com/office/drawing/2014/main" id="{00000000-0008-0000-0100-000067010000}"/>
            </a:ext>
          </a:extLst>
        </xdr:cNvPr>
        <xdr:cNvGrpSpPr/>
      </xdr:nvGrpSpPr>
      <xdr:grpSpPr>
        <a:xfrm>
          <a:off x="12790714" y="1905000"/>
          <a:ext cx="544286" cy="544286"/>
          <a:chOff x="18302468" y="7957595"/>
          <a:chExt cx="530507" cy="530506"/>
        </a:xfrm>
      </xdr:grpSpPr>
      <xdr:sp macro="" textlink="">
        <xdr:nvSpPr>
          <xdr:cNvPr id="360" name="Rectangle 359">
            <a:extLst>
              <a:ext uri="{FF2B5EF4-FFF2-40B4-BE49-F238E27FC236}">
                <a16:creationId xmlns:a16="http://schemas.microsoft.com/office/drawing/2014/main" id="{00000000-0008-0000-0100-000068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61" name="Group 360">
            <a:extLst>
              <a:ext uri="{FF2B5EF4-FFF2-40B4-BE49-F238E27FC236}">
                <a16:creationId xmlns:a16="http://schemas.microsoft.com/office/drawing/2014/main" id="{00000000-0008-0000-0100-000069010000}"/>
              </a:ext>
            </a:extLst>
          </xdr:cNvPr>
          <xdr:cNvGrpSpPr/>
        </xdr:nvGrpSpPr>
        <xdr:grpSpPr>
          <a:xfrm>
            <a:off x="18302468" y="7957596"/>
            <a:ext cx="530506" cy="530505"/>
            <a:chOff x="19062804" y="7957596"/>
            <a:chExt cx="530506" cy="530505"/>
          </a:xfrm>
        </xdr:grpSpPr>
        <xdr:grpSp>
          <xdr:nvGrpSpPr>
            <xdr:cNvPr id="362" name="Group 361">
              <a:extLst>
                <a:ext uri="{FF2B5EF4-FFF2-40B4-BE49-F238E27FC236}">
                  <a16:creationId xmlns:a16="http://schemas.microsoft.com/office/drawing/2014/main" id="{00000000-0008-0000-0100-00006A010000}"/>
                </a:ext>
              </a:extLst>
            </xdr:cNvPr>
            <xdr:cNvGrpSpPr/>
          </xdr:nvGrpSpPr>
          <xdr:grpSpPr>
            <a:xfrm>
              <a:off x="19062804" y="7957596"/>
              <a:ext cx="530506" cy="530505"/>
              <a:chOff x="19098228" y="7957596"/>
              <a:chExt cx="530506" cy="530505"/>
            </a:xfrm>
          </xdr:grpSpPr>
          <xdr:cxnSp macro="">
            <xdr:nvCxnSpPr>
              <xdr:cNvPr id="366" name="Straight Connector 365">
                <a:extLst>
                  <a:ext uri="{FF2B5EF4-FFF2-40B4-BE49-F238E27FC236}">
                    <a16:creationId xmlns:a16="http://schemas.microsoft.com/office/drawing/2014/main" id="{00000000-0008-0000-0100-00006E01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367" name="Straight Connector 366">
                <a:extLst>
                  <a:ext uri="{FF2B5EF4-FFF2-40B4-BE49-F238E27FC236}">
                    <a16:creationId xmlns:a16="http://schemas.microsoft.com/office/drawing/2014/main" id="{00000000-0008-0000-0100-00006F010000}"/>
                  </a:ext>
                </a:extLst>
              </xdr:cNvPr>
              <xdr:cNvCxnSpPr/>
            </xdr:nvCxnSpPr>
            <xdr:spPr>
              <a:xfrm flipV="1">
                <a:off x="19363481" y="7957596"/>
                <a:ext cx="0" cy="530505"/>
              </a:xfrm>
              <a:prstGeom prst="line">
                <a:avLst/>
              </a:prstGeom>
              <a:noFill/>
              <a:ln w="38100" cap="rnd">
                <a:solidFill>
                  <a:schemeClr val="accent3"/>
                </a:solidFill>
              </a:ln>
            </xdr:spPr>
          </xdr:cxnSp>
        </xdr:grpSp>
        <xdr:grpSp>
          <xdr:nvGrpSpPr>
            <xdr:cNvPr id="363" name="Group 362">
              <a:extLst>
                <a:ext uri="{FF2B5EF4-FFF2-40B4-BE49-F238E27FC236}">
                  <a16:creationId xmlns:a16="http://schemas.microsoft.com/office/drawing/2014/main" id="{00000000-0008-0000-0100-00006B010000}"/>
                </a:ext>
              </a:extLst>
            </xdr:cNvPr>
            <xdr:cNvGrpSpPr/>
          </xdr:nvGrpSpPr>
          <xdr:grpSpPr>
            <a:xfrm>
              <a:off x="19190897" y="8026928"/>
              <a:ext cx="274320" cy="333080"/>
              <a:chOff x="18762128" y="7960615"/>
              <a:chExt cx="274320" cy="333080"/>
            </a:xfrm>
          </xdr:grpSpPr>
          <xdr:sp macro="" textlink="">
            <xdr:nvSpPr>
              <xdr:cNvPr id="364" name="Rectangle 363">
                <a:extLst>
                  <a:ext uri="{FF2B5EF4-FFF2-40B4-BE49-F238E27FC236}">
                    <a16:creationId xmlns:a16="http://schemas.microsoft.com/office/drawing/2014/main" id="{00000000-0008-0000-0100-00006C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5" name="Arc 364">
                <a:extLst>
                  <a:ext uri="{FF2B5EF4-FFF2-40B4-BE49-F238E27FC236}">
                    <a16:creationId xmlns:a16="http://schemas.microsoft.com/office/drawing/2014/main" id="{00000000-0008-0000-0100-00006D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47</xdr:col>
      <xdr:colOff>0</xdr:colOff>
      <xdr:row>11</xdr:row>
      <xdr:rowOff>1</xdr:rowOff>
    </xdr:from>
    <xdr:to>
      <xdr:col>49</xdr:col>
      <xdr:colOff>0</xdr:colOff>
      <xdr:row>13</xdr:row>
      <xdr:rowOff>0</xdr:rowOff>
    </xdr:to>
    <xdr:grpSp>
      <xdr:nvGrpSpPr>
        <xdr:cNvPr id="368" name="Group 367">
          <a:extLst>
            <a:ext uri="{FF2B5EF4-FFF2-40B4-BE49-F238E27FC236}">
              <a16:creationId xmlns:a16="http://schemas.microsoft.com/office/drawing/2014/main" id="{00000000-0008-0000-0100-000070010000}"/>
            </a:ext>
          </a:extLst>
        </xdr:cNvPr>
        <xdr:cNvGrpSpPr/>
      </xdr:nvGrpSpPr>
      <xdr:grpSpPr>
        <a:xfrm>
          <a:off x="12790714" y="2993572"/>
          <a:ext cx="544286" cy="544285"/>
          <a:chOff x="18302468" y="7957595"/>
          <a:chExt cx="530507" cy="530506"/>
        </a:xfrm>
      </xdr:grpSpPr>
      <xdr:sp macro="" textlink="">
        <xdr:nvSpPr>
          <xdr:cNvPr id="369" name="Rectangle 368">
            <a:extLst>
              <a:ext uri="{FF2B5EF4-FFF2-40B4-BE49-F238E27FC236}">
                <a16:creationId xmlns:a16="http://schemas.microsoft.com/office/drawing/2014/main" id="{00000000-0008-0000-0100-000071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70" name="Group 369">
            <a:extLst>
              <a:ext uri="{FF2B5EF4-FFF2-40B4-BE49-F238E27FC236}">
                <a16:creationId xmlns:a16="http://schemas.microsoft.com/office/drawing/2014/main" id="{00000000-0008-0000-0100-000072010000}"/>
              </a:ext>
            </a:extLst>
          </xdr:cNvPr>
          <xdr:cNvGrpSpPr/>
        </xdr:nvGrpSpPr>
        <xdr:grpSpPr>
          <a:xfrm>
            <a:off x="18302468" y="7957596"/>
            <a:ext cx="530506" cy="530505"/>
            <a:chOff x="19062804" y="7957596"/>
            <a:chExt cx="530506" cy="530505"/>
          </a:xfrm>
        </xdr:grpSpPr>
        <xdr:grpSp>
          <xdr:nvGrpSpPr>
            <xdr:cNvPr id="371" name="Group 370">
              <a:extLst>
                <a:ext uri="{FF2B5EF4-FFF2-40B4-BE49-F238E27FC236}">
                  <a16:creationId xmlns:a16="http://schemas.microsoft.com/office/drawing/2014/main" id="{00000000-0008-0000-0100-000073010000}"/>
                </a:ext>
              </a:extLst>
            </xdr:cNvPr>
            <xdr:cNvGrpSpPr/>
          </xdr:nvGrpSpPr>
          <xdr:grpSpPr>
            <a:xfrm>
              <a:off x="19062804" y="7957596"/>
              <a:ext cx="530506" cy="530505"/>
              <a:chOff x="19098228" y="7957596"/>
              <a:chExt cx="530506" cy="530505"/>
            </a:xfrm>
          </xdr:grpSpPr>
          <xdr:cxnSp macro="">
            <xdr:nvCxnSpPr>
              <xdr:cNvPr id="375" name="Straight Connector 374">
                <a:extLst>
                  <a:ext uri="{FF2B5EF4-FFF2-40B4-BE49-F238E27FC236}">
                    <a16:creationId xmlns:a16="http://schemas.microsoft.com/office/drawing/2014/main" id="{00000000-0008-0000-0100-000077010000}"/>
                  </a:ext>
                </a:extLst>
              </xdr:cNvPr>
              <xdr:cNvCxnSpPr/>
            </xdr:nvCxnSpPr>
            <xdr:spPr>
              <a:xfrm>
                <a:off x="19098228" y="8222848"/>
                <a:ext cx="530506" cy="0"/>
              </a:xfrm>
              <a:prstGeom prst="line">
                <a:avLst/>
              </a:prstGeom>
              <a:noFill/>
              <a:ln w="38100" cap="rnd">
                <a:solidFill>
                  <a:schemeClr val="accent6">
                    <a:lumMod val="60000"/>
                    <a:lumOff val="40000"/>
                  </a:schemeClr>
                </a:solidFill>
              </a:ln>
            </xdr:spPr>
          </xdr:cxnSp>
          <xdr:cxnSp macro="">
            <xdr:nvCxnSpPr>
              <xdr:cNvPr id="376" name="Straight Connector 375">
                <a:extLst>
                  <a:ext uri="{FF2B5EF4-FFF2-40B4-BE49-F238E27FC236}">
                    <a16:creationId xmlns:a16="http://schemas.microsoft.com/office/drawing/2014/main" id="{00000000-0008-0000-0100-000078010000}"/>
                  </a:ext>
                </a:extLst>
              </xdr:cNvPr>
              <xdr:cNvCxnSpPr/>
            </xdr:nvCxnSpPr>
            <xdr:spPr>
              <a:xfrm flipV="1">
                <a:off x="19363481" y="7957596"/>
                <a:ext cx="0" cy="530505"/>
              </a:xfrm>
              <a:prstGeom prst="line">
                <a:avLst/>
              </a:prstGeom>
              <a:noFill/>
              <a:ln w="38100" cap="rnd">
                <a:solidFill>
                  <a:schemeClr val="accent6">
                    <a:lumMod val="60000"/>
                    <a:lumOff val="40000"/>
                  </a:schemeClr>
                </a:solidFill>
              </a:ln>
            </xdr:spPr>
          </xdr:cxnSp>
        </xdr:grpSp>
        <xdr:grpSp>
          <xdr:nvGrpSpPr>
            <xdr:cNvPr id="372" name="Group 371">
              <a:extLst>
                <a:ext uri="{FF2B5EF4-FFF2-40B4-BE49-F238E27FC236}">
                  <a16:creationId xmlns:a16="http://schemas.microsoft.com/office/drawing/2014/main" id="{00000000-0008-0000-0100-000074010000}"/>
                </a:ext>
              </a:extLst>
            </xdr:cNvPr>
            <xdr:cNvGrpSpPr/>
          </xdr:nvGrpSpPr>
          <xdr:grpSpPr>
            <a:xfrm>
              <a:off x="19190897" y="8026928"/>
              <a:ext cx="274320" cy="333080"/>
              <a:chOff x="18762128" y="7960615"/>
              <a:chExt cx="274320" cy="333080"/>
            </a:xfrm>
          </xdr:grpSpPr>
          <xdr:sp macro="" textlink="">
            <xdr:nvSpPr>
              <xdr:cNvPr id="373" name="Rectangle 372">
                <a:extLst>
                  <a:ext uri="{FF2B5EF4-FFF2-40B4-BE49-F238E27FC236}">
                    <a16:creationId xmlns:a16="http://schemas.microsoft.com/office/drawing/2014/main" id="{00000000-0008-0000-0100-000075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4" name="Arc 373">
                <a:extLst>
                  <a:ext uri="{FF2B5EF4-FFF2-40B4-BE49-F238E27FC236}">
                    <a16:creationId xmlns:a16="http://schemas.microsoft.com/office/drawing/2014/main" id="{00000000-0008-0000-0100-000076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6">
                    <a:lumMod val="60000"/>
                    <a:lumOff val="40000"/>
                  </a:schemeClr>
                </a:solidFill>
              </a:ln>
            </xdr:spPr>
            <xdr:txBody>
              <a:bodyPr vertOverflow="clip" horzOverflow="clip" rtlCol="0" anchor="t"/>
              <a:lstStyle/>
              <a:p>
                <a:pPr algn="l"/>
                <a:endParaRPr lang="en-US" sz="1100"/>
              </a:p>
            </xdr:txBody>
          </xdr:sp>
        </xdr:grpSp>
      </xdr:grpSp>
    </xdr:grpSp>
    <xdr:clientData/>
  </xdr:twoCellAnchor>
  <xdr:twoCellAnchor>
    <xdr:from>
      <xdr:col>56</xdr:col>
      <xdr:colOff>0</xdr:colOff>
      <xdr:row>9</xdr:row>
      <xdr:rowOff>0</xdr:rowOff>
    </xdr:from>
    <xdr:to>
      <xdr:col>58</xdr:col>
      <xdr:colOff>0</xdr:colOff>
      <xdr:row>10</xdr:row>
      <xdr:rowOff>266864</xdr:rowOff>
    </xdr:to>
    <xdr:grpSp>
      <xdr:nvGrpSpPr>
        <xdr:cNvPr id="377" name="Group 376">
          <a:extLst>
            <a:ext uri="{FF2B5EF4-FFF2-40B4-BE49-F238E27FC236}">
              <a16:creationId xmlns:a16="http://schemas.microsoft.com/office/drawing/2014/main" id="{00000000-0008-0000-0100-000079010000}"/>
            </a:ext>
          </a:extLst>
        </xdr:cNvPr>
        <xdr:cNvGrpSpPr/>
      </xdr:nvGrpSpPr>
      <xdr:grpSpPr>
        <a:xfrm>
          <a:off x="15240000" y="2449286"/>
          <a:ext cx="544286" cy="539007"/>
          <a:chOff x="18302468" y="7957595"/>
          <a:chExt cx="530507" cy="530506"/>
        </a:xfrm>
      </xdr:grpSpPr>
      <xdr:sp macro="" textlink="">
        <xdr:nvSpPr>
          <xdr:cNvPr id="378" name="Rectangle 377">
            <a:extLst>
              <a:ext uri="{FF2B5EF4-FFF2-40B4-BE49-F238E27FC236}">
                <a16:creationId xmlns:a16="http://schemas.microsoft.com/office/drawing/2014/main" id="{00000000-0008-0000-0100-00007A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79" name="Group 378">
            <a:extLst>
              <a:ext uri="{FF2B5EF4-FFF2-40B4-BE49-F238E27FC236}">
                <a16:creationId xmlns:a16="http://schemas.microsoft.com/office/drawing/2014/main" id="{00000000-0008-0000-0100-00007B010000}"/>
              </a:ext>
            </a:extLst>
          </xdr:cNvPr>
          <xdr:cNvGrpSpPr/>
        </xdr:nvGrpSpPr>
        <xdr:grpSpPr>
          <a:xfrm>
            <a:off x="18302468" y="7957596"/>
            <a:ext cx="530506" cy="530505"/>
            <a:chOff x="19062804" y="7957596"/>
            <a:chExt cx="530506" cy="530505"/>
          </a:xfrm>
        </xdr:grpSpPr>
        <xdr:grpSp>
          <xdr:nvGrpSpPr>
            <xdr:cNvPr id="380" name="Group 379">
              <a:extLst>
                <a:ext uri="{FF2B5EF4-FFF2-40B4-BE49-F238E27FC236}">
                  <a16:creationId xmlns:a16="http://schemas.microsoft.com/office/drawing/2014/main" id="{00000000-0008-0000-0100-00007C010000}"/>
                </a:ext>
              </a:extLst>
            </xdr:cNvPr>
            <xdr:cNvGrpSpPr/>
          </xdr:nvGrpSpPr>
          <xdr:grpSpPr>
            <a:xfrm>
              <a:off x="19062804" y="7957596"/>
              <a:ext cx="530506" cy="530505"/>
              <a:chOff x="19098228" y="7957596"/>
              <a:chExt cx="530506" cy="530505"/>
            </a:xfrm>
          </xdr:grpSpPr>
          <xdr:cxnSp macro="">
            <xdr:nvCxnSpPr>
              <xdr:cNvPr id="384" name="Straight Connector 383">
                <a:extLst>
                  <a:ext uri="{FF2B5EF4-FFF2-40B4-BE49-F238E27FC236}">
                    <a16:creationId xmlns:a16="http://schemas.microsoft.com/office/drawing/2014/main" id="{00000000-0008-0000-0100-000080010000}"/>
                  </a:ext>
                </a:extLst>
              </xdr:cNvPr>
              <xdr:cNvCxnSpPr/>
            </xdr:nvCxnSpPr>
            <xdr:spPr>
              <a:xfrm>
                <a:off x="19098228" y="8222848"/>
                <a:ext cx="530506" cy="0"/>
              </a:xfrm>
              <a:prstGeom prst="line">
                <a:avLst/>
              </a:prstGeom>
              <a:noFill/>
              <a:ln w="38100" cap="rnd">
                <a:solidFill>
                  <a:srgbClr val="0070C0"/>
                </a:solidFill>
              </a:ln>
            </xdr:spPr>
          </xdr:cxnSp>
          <xdr:cxnSp macro="">
            <xdr:nvCxnSpPr>
              <xdr:cNvPr id="392" name="Straight Connector 391">
                <a:extLst>
                  <a:ext uri="{FF2B5EF4-FFF2-40B4-BE49-F238E27FC236}">
                    <a16:creationId xmlns:a16="http://schemas.microsoft.com/office/drawing/2014/main" id="{00000000-0008-0000-0100-00008801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381" name="Group 380">
              <a:extLst>
                <a:ext uri="{FF2B5EF4-FFF2-40B4-BE49-F238E27FC236}">
                  <a16:creationId xmlns:a16="http://schemas.microsoft.com/office/drawing/2014/main" id="{00000000-0008-0000-0100-00007D010000}"/>
                </a:ext>
              </a:extLst>
            </xdr:cNvPr>
            <xdr:cNvGrpSpPr/>
          </xdr:nvGrpSpPr>
          <xdr:grpSpPr>
            <a:xfrm>
              <a:off x="19190897" y="8026928"/>
              <a:ext cx="274320" cy="333080"/>
              <a:chOff x="18762128" y="7960615"/>
              <a:chExt cx="274320" cy="333080"/>
            </a:xfrm>
          </xdr:grpSpPr>
          <xdr:sp macro="" textlink="">
            <xdr:nvSpPr>
              <xdr:cNvPr id="382" name="Rectangle 381">
                <a:extLst>
                  <a:ext uri="{FF2B5EF4-FFF2-40B4-BE49-F238E27FC236}">
                    <a16:creationId xmlns:a16="http://schemas.microsoft.com/office/drawing/2014/main" id="{00000000-0008-0000-0100-00007E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3" name="Arc 382">
                <a:extLst>
                  <a:ext uri="{FF2B5EF4-FFF2-40B4-BE49-F238E27FC236}">
                    <a16:creationId xmlns:a16="http://schemas.microsoft.com/office/drawing/2014/main" id="{00000000-0008-0000-0100-00007F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rgbClr val="0070C0"/>
                </a:solidFill>
              </a:ln>
            </xdr:spPr>
            <xdr:txBody>
              <a:bodyPr vertOverflow="clip" horzOverflow="clip" rtlCol="0" anchor="t"/>
              <a:lstStyle/>
              <a:p>
                <a:pPr algn="l"/>
                <a:endParaRPr lang="en-US" sz="1100"/>
              </a:p>
            </xdr:txBody>
          </xdr:sp>
        </xdr:grpSp>
      </xdr:grpSp>
    </xdr:grpSp>
    <xdr:clientData/>
  </xdr:twoCellAnchor>
  <xdr:twoCellAnchor>
    <xdr:from>
      <xdr:col>55</xdr:col>
      <xdr:colOff>266864</xdr:colOff>
      <xdr:row>13</xdr:row>
      <xdr:rowOff>0</xdr:rowOff>
    </xdr:from>
    <xdr:to>
      <xdr:col>57</xdr:col>
      <xdr:colOff>266863</xdr:colOff>
      <xdr:row>14</xdr:row>
      <xdr:rowOff>266864</xdr:rowOff>
    </xdr:to>
    <xdr:grpSp>
      <xdr:nvGrpSpPr>
        <xdr:cNvPr id="393" name="Group 392">
          <a:extLst>
            <a:ext uri="{FF2B5EF4-FFF2-40B4-BE49-F238E27FC236}">
              <a16:creationId xmlns:a16="http://schemas.microsoft.com/office/drawing/2014/main" id="{00000000-0008-0000-0100-000089010000}"/>
            </a:ext>
          </a:extLst>
        </xdr:cNvPr>
        <xdr:cNvGrpSpPr/>
      </xdr:nvGrpSpPr>
      <xdr:grpSpPr>
        <a:xfrm>
          <a:off x="15234721" y="3537857"/>
          <a:ext cx="544285" cy="539007"/>
          <a:chOff x="18302468" y="7957595"/>
          <a:chExt cx="530507" cy="530506"/>
        </a:xfrm>
      </xdr:grpSpPr>
      <xdr:sp macro="" textlink="">
        <xdr:nvSpPr>
          <xdr:cNvPr id="396" name="Rectangle 395">
            <a:extLst>
              <a:ext uri="{FF2B5EF4-FFF2-40B4-BE49-F238E27FC236}">
                <a16:creationId xmlns:a16="http://schemas.microsoft.com/office/drawing/2014/main" id="{00000000-0008-0000-0100-00008C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97" name="Group 396">
            <a:extLst>
              <a:ext uri="{FF2B5EF4-FFF2-40B4-BE49-F238E27FC236}">
                <a16:creationId xmlns:a16="http://schemas.microsoft.com/office/drawing/2014/main" id="{00000000-0008-0000-0100-00008D010000}"/>
              </a:ext>
            </a:extLst>
          </xdr:cNvPr>
          <xdr:cNvGrpSpPr/>
        </xdr:nvGrpSpPr>
        <xdr:grpSpPr>
          <a:xfrm>
            <a:off x="18302468" y="7957596"/>
            <a:ext cx="530506" cy="530505"/>
            <a:chOff x="19062804" y="7957596"/>
            <a:chExt cx="530506" cy="530505"/>
          </a:xfrm>
        </xdr:grpSpPr>
        <xdr:grpSp>
          <xdr:nvGrpSpPr>
            <xdr:cNvPr id="399" name="Group 398">
              <a:extLst>
                <a:ext uri="{FF2B5EF4-FFF2-40B4-BE49-F238E27FC236}">
                  <a16:creationId xmlns:a16="http://schemas.microsoft.com/office/drawing/2014/main" id="{00000000-0008-0000-0100-00008F010000}"/>
                </a:ext>
              </a:extLst>
            </xdr:cNvPr>
            <xdr:cNvGrpSpPr/>
          </xdr:nvGrpSpPr>
          <xdr:grpSpPr>
            <a:xfrm>
              <a:off x="19062804" y="7957596"/>
              <a:ext cx="530506" cy="530505"/>
              <a:chOff x="19098228" y="7957596"/>
              <a:chExt cx="530506" cy="530505"/>
            </a:xfrm>
          </xdr:grpSpPr>
          <xdr:cxnSp macro="">
            <xdr:nvCxnSpPr>
              <xdr:cNvPr id="403" name="Straight Connector 402">
                <a:extLst>
                  <a:ext uri="{FF2B5EF4-FFF2-40B4-BE49-F238E27FC236}">
                    <a16:creationId xmlns:a16="http://schemas.microsoft.com/office/drawing/2014/main" id="{00000000-0008-0000-0100-000093010000}"/>
                  </a:ext>
                </a:extLst>
              </xdr:cNvPr>
              <xdr:cNvCxnSpPr/>
            </xdr:nvCxnSpPr>
            <xdr:spPr>
              <a:xfrm>
                <a:off x="19098228" y="8222848"/>
                <a:ext cx="530506" cy="0"/>
              </a:xfrm>
              <a:prstGeom prst="line">
                <a:avLst/>
              </a:prstGeom>
              <a:noFill/>
              <a:ln w="38100" cap="rnd">
                <a:solidFill>
                  <a:srgbClr val="00B0F0"/>
                </a:solidFill>
              </a:ln>
            </xdr:spPr>
          </xdr:cxnSp>
          <xdr:cxnSp macro="">
            <xdr:nvCxnSpPr>
              <xdr:cNvPr id="404" name="Straight Connector 403">
                <a:extLst>
                  <a:ext uri="{FF2B5EF4-FFF2-40B4-BE49-F238E27FC236}">
                    <a16:creationId xmlns:a16="http://schemas.microsoft.com/office/drawing/2014/main" id="{00000000-0008-0000-0100-000094010000}"/>
                  </a:ext>
                </a:extLst>
              </xdr:cNvPr>
              <xdr:cNvCxnSpPr/>
            </xdr:nvCxnSpPr>
            <xdr:spPr>
              <a:xfrm flipV="1">
                <a:off x="19363481" y="7957596"/>
                <a:ext cx="0" cy="530505"/>
              </a:xfrm>
              <a:prstGeom prst="line">
                <a:avLst/>
              </a:prstGeom>
              <a:noFill/>
              <a:ln w="38100" cap="rnd">
                <a:solidFill>
                  <a:srgbClr val="00B0F0"/>
                </a:solidFill>
              </a:ln>
            </xdr:spPr>
          </xdr:cxnSp>
        </xdr:grpSp>
        <xdr:grpSp>
          <xdr:nvGrpSpPr>
            <xdr:cNvPr id="400" name="Group 399">
              <a:extLst>
                <a:ext uri="{FF2B5EF4-FFF2-40B4-BE49-F238E27FC236}">
                  <a16:creationId xmlns:a16="http://schemas.microsoft.com/office/drawing/2014/main" id="{00000000-0008-0000-0100-000090010000}"/>
                </a:ext>
              </a:extLst>
            </xdr:cNvPr>
            <xdr:cNvGrpSpPr/>
          </xdr:nvGrpSpPr>
          <xdr:grpSpPr>
            <a:xfrm>
              <a:off x="19190897" y="8026928"/>
              <a:ext cx="274320" cy="333080"/>
              <a:chOff x="18762128" y="7960615"/>
              <a:chExt cx="274320" cy="333080"/>
            </a:xfrm>
          </xdr:grpSpPr>
          <xdr:sp macro="" textlink="">
            <xdr:nvSpPr>
              <xdr:cNvPr id="401" name="Rectangle 400">
                <a:extLst>
                  <a:ext uri="{FF2B5EF4-FFF2-40B4-BE49-F238E27FC236}">
                    <a16:creationId xmlns:a16="http://schemas.microsoft.com/office/drawing/2014/main" id="{00000000-0008-0000-0100-000091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2" name="Arc 401">
                <a:extLst>
                  <a:ext uri="{FF2B5EF4-FFF2-40B4-BE49-F238E27FC236}">
                    <a16:creationId xmlns:a16="http://schemas.microsoft.com/office/drawing/2014/main" id="{00000000-0008-0000-0100-000092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rgbClr val="00B0F0"/>
                </a:solidFill>
              </a:ln>
            </xdr:spPr>
            <xdr:txBody>
              <a:bodyPr vertOverflow="clip" horzOverflow="clip" rtlCol="0" anchor="t"/>
              <a:lstStyle/>
              <a:p>
                <a:pPr algn="l"/>
                <a:endParaRPr lang="en-US" sz="1100"/>
              </a:p>
            </xdr:txBody>
          </xdr:sp>
        </xdr:grpSp>
      </xdr:grpSp>
    </xdr:grpSp>
    <xdr:clientData/>
  </xdr:twoCellAnchor>
  <xdr:twoCellAnchor>
    <xdr:from>
      <xdr:col>3</xdr:col>
      <xdr:colOff>263107</xdr:colOff>
      <xdr:row>60</xdr:row>
      <xdr:rowOff>1</xdr:rowOff>
    </xdr:from>
    <xdr:to>
      <xdr:col>24</xdr:col>
      <xdr:colOff>263107</xdr:colOff>
      <xdr:row>62</xdr:row>
      <xdr:rowOff>1</xdr:rowOff>
    </xdr:to>
    <xdr:grpSp>
      <xdr:nvGrpSpPr>
        <xdr:cNvPr id="408" name="Group 407">
          <a:extLst>
            <a:ext uri="{FF2B5EF4-FFF2-40B4-BE49-F238E27FC236}">
              <a16:creationId xmlns:a16="http://schemas.microsoft.com/office/drawing/2014/main" id="{00000000-0008-0000-0100-000098010000}"/>
            </a:ext>
          </a:extLst>
        </xdr:cNvPr>
        <xdr:cNvGrpSpPr/>
      </xdr:nvGrpSpPr>
      <xdr:grpSpPr>
        <a:xfrm>
          <a:off x="1079536" y="16328572"/>
          <a:ext cx="5715000" cy="544286"/>
          <a:chOff x="609660" y="4069061"/>
          <a:chExt cx="5486366" cy="548646"/>
        </a:xfrm>
      </xdr:grpSpPr>
      <xdr:sp macro="" textlink="">
        <xdr:nvSpPr>
          <xdr:cNvPr id="411" name="Rounded Rectangle 99">
            <a:extLst>
              <a:ext uri="{FF2B5EF4-FFF2-40B4-BE49-F238E27FC236}">
                <a16:creationId xmlns:a16="http://schemas.microsoft.com/office/drawing/2014/main" id="{00000000-0008-0000-0100-00009B01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12" name="TextBox 51">
            <a:extLst>
              <a:ext uri="{FF2B5EF4-FFF2-40B4-BE49-F238E27FC236}">
                <a16:creationId xmlns:a16="http://schemas.microsoft.com/office/drawing/2014/main" id="{00000000-0008-0000-0100-00009C01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Analog Value</a:t>
            </a:r>
          </a:p>
        </xdr:txBody>
      </xdr:sp>
      <xdr:sp macro="" textlink="">
        <xdr:nvSpPr>
          <xdr:cNvPr id="413" name="TextBox 52">
            <a:extLst>
              <a:ext uri="{FF2B5EF4-FFF2-40B4-BE49-F238E27FC236}">
                <a16:creationId xmlns:a16="http://schemas.microsoft.com/office/drawing/2014/main" id="{00000000-0008-0000-0100-00009D01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Constant Function</a:t>
            </a:r>
          </a:p>
        </xdr:txBody>
      </xdr:sp>
      <xdr:sp macro="" textlink="">
        <xdr:nvSpPr>
          <xdr:cNvPr id="414" name="TextBox 53">
            <a:extLst>
              <a:ext uri="{FF2B5EF4-FFF2-40B4-BE49-F238E27FC236}">
                <a16:creationId xmlns:a16="http://schemas.microsoft.com/office/drawing/2014/main" id="{00000000-0008-0000-0100-00009E01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415" name="Rectangle 414">
            <a:extLst>
              <a:ext uri="{FF2B5EF4-FFF2-40B4-BE49-F238E27FC236}">
                <a16:creationId xmlns:a16="http://schemas.microsoft.com/office/drawing/2014/main" id="{00000000-0008-0000-0100-00009F01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16" name="Rectangle 415">
            <a:extLst>
              <a:ext uri="{FF2B5EF4-FFF2-40B4-BE49-F238E27FC236}">
                <a16:creationId xmlns:a16="http://schemas.microsoft.com/office/drawing/2014/main" id="{00000000-0008-0000-0100-0000A001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editAs="oneCell">
    <xdr:from>
      <xdr:col>42</xdr:col>
      <xdr:colOff>0</xdr:colOff>
      <xdr:row>17</xdr:row>
      <xdr:rowOff>0</xdr:rowOff>
    </xdr:from>
    <xdr:to>
      <xdr:col>54</xdr:col>
      <xdr:colOff>133290</xdr:colOff>
      <xdr:row>17</xdr:row>
      <xdr:rowOff>0</xdr:rowOff>
    </xdr:to>
    <xdr:cxnSp macro="">
      <xdr:nvCxnSpPr>
        <xdr:cNvPr id="421" name="Straight Connector 420">
          <a:extLst>
            <a:ext uri="{FF2B5EF4-FFF2-40B4-BE49-F238E27FC236}">
              <a16:creationId xmlns:a16="http://schemas.microsoft.com/office/drawing/2014/main" id="{00000000-0008-0000-0100-0000A5010000}"/>
            </a:ext>
          </a:extLst>
        </xdr:cNvPr>
        <xdr:cNvCxnSpPr/>
      </xdr:nvCxnSpPr>
      <xdr:spPr>
        <a:xfrm>
          <a:off x="11112500" y="4597870"/>
          <a:ext cx="3308290" cy="0"/>
        </a:xfrm>
        <a:prstGeom prst="line">
          <a:avLst/>
        </a:prstGeom>
        <a:noFill/>
        <a:ln w="38100" cap="rnd">
          <a:solidFill>
            <a:schemeClr val="accent3"/>
          </a:solidFill>
          <a:prstDash val="lgDashDotDot"/>
        </a:ln>
      </xdr:spPr>
    </xdr:cxnSp>
    <xdr:clientData/>
  </xdr:twoCellAnchor>
  <xdr:twoCellAnchor>
    <xdr:from>
      <xdr:col>58</xdr:col>
      <xdr:colOff>264524</xdr:colOff>
      <xdr:row>16</xdr:row>
      <xdr:rowOff>1</xdr:rowOff>
    </xdr:from>
    <xdr:to>
      <xdr:col>62</xdr:col>
      <xdr:colOff>263578</xdr:colOff>
      <xdr:row>18</xdr:row>
      <xdr:rowOff>0</xdr:rowOff>
    </xdr:to>
    <xdr:cxnSp macro="">
      <xdr:nvCxnSpPr>
        <xdr:cNvPr id="434" name="Elbow Connector 446">
          <a:extLst>
            <a:ext uri="{FF2B5EF4-FFF2-40B4-BE49-F238E27FC236}">
              <a16:creationId xmlns:a16="http://schemas.microsoft.com/office/drawing/2014/main" id="{00000000-0008-0000-0100-0000B2010000}"/>
            </a:ext>
          </a:extLst>
        </xdr:cNvPr>
        <xdr:cNvCxnSpPr/>
      </xdr:nvCxnSpPr>
      <xdr:spPr>
        <a:xfrm>
          <a:off x="15610357" y="4327408"/>
          <a:ext cx="1057388" cy="540925"/>
        </a:xfrm>
        <a:prstGeom prst="bentConnector3">
          <a:avLst>
            <a:gd name="adj1" fmla="val 74194"/>
          </a:avLst>
        </a:prstGeom>
        <a:noFill/>
        <a:ln w="38100" cap="rnd">
          <a:solidFill>
            <a:schemeClr val="accent3"/>
          </a:solidFill>
          <a:prstDash val="lgDashDotDot"/>
        </a:ln>
      </xdr:spPr>
    </xdr:cxnSp>
    <xdr:clientData/>
  </xdr:twoCellAnchor>
  <xdr:twoCellAnchor>
    <xdr:from>
      <xdr:col>56</xdr:col>
      <xdr:colOff>2221</xdr:colOff>
      <xdr:row>16</xdr:row>
      <xdr:rowOff>1</xdr:rowOff>
    </xdr:from>
    <xdr:to>
      <xdr:col>58</xdr:col>
      <xdr:colOff>2221</xdr:colOff>
      <xdr:row>17</xdr:row>
      <xdr:rowOff>266864</xdr:rowOff>
    </xdr:to>
    <xdr:grpSp>
      <xdr:nvGrpSpPr>
        <xdr:cNvPr id="435" name="Group 434">
          <a:extLst>
            <a:ext uri="{FF2B5EF4-FFF2-40B4-BE49-F238E27FC236}">
              <a16:creationId xmlns:a16="http://schemas.microsoft.com/office/drawing/2014/main" id="{00000000-0008-0000-0100-0000B3010000}"/>
            </a:ext>
          </a:extLst>
        </xdr:cNvPr>
        <xdr:cNvGrpSpPr/>
      </xdr:nvGrpSpPr>
      <xdr:grpSpPr>
        <a:xfrm>
          <a:off x="15242221" y="4354287"/>
          <a:ext cx="544286" cy="539006"/>
          <a:chOff x="18302468" y="7957595"/>
          <a:chExt cx="530507" cy="530506"/>
        </a:xfrm>
      </xdr:grpSpPr>
      <xdr:sp macro="" textlink="">
        <xdr:nvSpPr>
          <xdr:cNvPr id="436" name="Rectangle 435">
            <a:extLst>
              <a:ext uri="{FF2B5EF4-FFF2-40B4-BE49-F238E27FC236}">
                <a16:creationId xmlns:a16="http://schemas.microsoft.com/office/drawing/2014/main" id="{00000000-0008-0000-0100-0000B4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7" name="Group 436">
            <a:extLst>
              <a:ext uri="{FF2B5EF4-FFF2-40B4-BE49-F238E27FC236}">
                <a16:creationId xmlns:a16="http://schemas.microsoft.com/office/drawing/2014/main" id="{00000000-0008-0000-0100-0000B5010000}"/>
              </a:ext>
            </a:extLst>
          </xdr:cNvPr>
          <xdr:cNvGrpSpPr/>
        </xdr:nvGrpSpPr>
        <xdr:grpSpPr>
          <a:xfrm>
            <a:off x="18302468" y="7957596"/>
            <a:ext cx="530506" cy="530505"/>
            <a:chOff x="19062804" y="7957596"/>
            <a:chExt cx="530506" cy="530505"/>
          </a:xfrm>
        </xdr:grpSpPr>
        <xdr:grpSp>
          <xdr:nvGrpSpPr>
            <xdr:cNvPr id="438" name="Group 437">
              <a:extLst>
                <a:ext uri="{FF2B5EF4-FFF2-40B4-BE49-F238E27FC236}">
                  <a16:creationId xmlns:a16="http://schemas.microsoft.com/office/drawing/2014/main" id="{00000000-0008-0000-0100-0000B6010000}"/>
                </a:ext>
              </a:extLst>
            </xdr:cNvPr>
            <xdr:cNvGrpSpPr/>
          </xdr:nvGrpSpPr>
          <xdr:grpSpPr>
            <a:xfrm>
              <a:off x="19062804" y="7957596"/>
              <a:ext cx="530506" cy="530505"/>
              <a:chOff x="19098228" y="7957596"/>
              <a:chExt cx="530506" cy="530505"/>
            </a:xfrm>
          </xdr:grpSpPr>
          <xdr:cxnSp macro="">
            <xdr:nvCxnSpPr>
              <xdr:cNvPr id="442" name="Straight Connector 441">
                <a:extLst>
                  <a:ext uri="{FF2B5EF4-FFF2-40B4-BE49-F238E27FC236}">
                    <a16:creationId xmlns:a16="http://schemas.microsoft.com/office/drawing/2014/main" id="{00000000-0008-0000-0100-0000BA01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443" name="Straight Connector 442">
                <a:extLst>
                  <a:ext uri="{FF2B5EF4-FFF2-40B4-BE49-F238E27FC236}">
                    <a16:creationId xmlns:a16="http://schemas.microsoft.com/office/drawing/2014/main" id="{00000000-0008-0000-0100-0000BB010000}"/>
                  </a:ext>
                </a:extLst>
              </xdr:cNvPr>
              <xdr:cNvCxnSpPr/>
            </xdr:nvCxnSpPr>
            <xdr:spPr>
              <a:xfrm flipV="1">
                <a:off x="19363481" y="7957596"/>
                <a:ext cx="0" cy="530505"/>
              </a:xfrm>
              <a:prstGeom prst="line">
                <a:avLst/>
              </a:prstGeom>
              <a:noFill/>
              <a:ln w="38100" cap="rnd">
                <a:solidFill>
                  <a:schemeClr val="accent3"/>
                </a:solidFill>
              </a:ln>
            </xdr:spPr>
          </xdr:cxnSp>
        </xdr:grpSp>
        <xdr:grpSp>
          <xdr:nvGrpSpPr>
            <xdr:cNvPr id="439" name="Group 438">
              <a:extLst>
                <a:ext uri="{FF2B5EF4-FFF2-40B4-BE49-F238E27FC236}">
                  <a16:creationId xmlns:a16="http://schemas.microsoft.com/office/drawing/2014/main" id="{00000000-0008-0000-0100-0000B7010000}"/>
                </a:ext>
              </a:extLst>
            </xdr:cNvPr>
            <xdr:cNvGrpSpPr/>
          </xdr:nvGrpSpPr>
          <xdr:grpSpPr>
            <a:xfrm>
              <a:off x="19190897" y="8026928"/>
              <a:ext cx="274320" cy="333080"/>
              <a:chOff x="18762128" y="7960615"/>
              <a:chExt cx="274320" cy="333080"/>
            </a:xfrm>
          </xdr:grpSpPr>
          <xdr:sp macro="" textlink="">
            <xdr:nvSpPr>
              <xdr:cNvPr id="440" name="Rectangle 439">
                <a:extLst>
                  <a:ext uri="{FF2B5EF4-FFF2-40B4-BE49-F238E27FC236}">
                    <a16:creationId xmlns:a16="http://schemas.microsoft.com/office/drawing/2014/main" id="{00000000-0008-0000-0100-0000B8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1" name="Arc 440">
                <a:extLst>
                  <a:ext uri="{FF2B5EF4-FFF2-40B4-BE49-F238E27FC236}">
                    <a16:creationId xmlns:a16="http://schemas.microsoft.com/office/drawing/2014/main" id="{00000000-0008-0000-0100-0000B9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367" name="Straight Connector 366">
          <a:extLst>
            <a:ext uri="{FF2B5EF4-FFF2-40B4-BE49-F238E27FC236}">
              <a16:creationId xmlns:a16="http://schemas.microsoft.com/office/drawing/2014/main" id="{00000000-0008-0000-0200-00006F010000}"/>
            </a:ext>
          </a:extLst>
        </xdr:cNvPr>
        <xdr:cNvCxnSpPr/>
      </xdr:nvCxnSpPr>
      <xdr:spPr>
        <a:xfrm>
          <a:off x="250996" y="2667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9</xdr:col>
          <xdr:colOff>247650</xdr:colOff>
          <xdr:row>66</xdr:row>
          <xdr:rowOff>259080</xdr:rowOff>
        </xdr:to>
        <xdr:sp macro="" textlink="">
          <xdr:nvSpPr>
            <xdr:cNvPr id="2049" name="CommandButton2"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16</xdr:col>
          <xdr:colOff>247650</xdr:colOff>
          <xdr:row>66</xdr:row>
          <xdr:rowOff>259080</xdr:rowOff>
        </xdr:to>
        <xdr:sp macro="" textlink="">
          <xdr:nvSpPr>
            <xdr:cNvPr id="2050" name="CommandButton1"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23</xdr:col>
          <xdr:colOff>247650</xdr:colOff>
          <xdr:row>66</xdr:row>
          <xdr:rowOff>259080</xdr:rowOff>
        </xdr:to>
        <xdr:sp macro="" textlink="">
          <xdr:nvSpPr>
            <xdr:cNvPr id="2051" name="CommandButton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30</xdr:col>
          <xdr:colOff>247650</xdr:colOff>
          <xdr:row>66</xdr:row>
          <xdr:rowOff>259080</xdr:rowOff>
        </xdr:to>
        <xdr:sp macro="" textlink="">
          <xdr:nvSpPr>
            <xdr:cNvPr id="2052" name="CommandButton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1</xdr:row>
      <xdr:rowOff>973</xdr:rowOff>
    </xdr:from>
    <xdr:to>
      <xdr:col>120</xdr:col>
      <xdr:colOff>250996</xdr:colOff>
      <xdr:row>68</xdr:row>
      <xdr:rowOff>732</xdr:rowOff>
    </xdr:to>
    <xdr:grpSp>
      <xdr:nvGrpSpPr>
        <xdr:cNvPr id="372" name="Group 371">
          <a:extLst>
            <a:ext uri="{FF2B5EF4-FFF2-40B4-BE49-F238E27FC236}">
              <a16:creationId xmlns:a16="http://schemas.microsoft.com/office/drawing/2014/main" id="{00000000-0008-0000-0200-000074010000}"/>
            </a:ext>
          </a:extLst>
        </xdr:cNvPr>
        <xdr:cNvGrpSpPr/>
      </xdr:nvGrpSpPr>
      <xdr:grpSpPr>
        <a:xfrm>
          <a:off x="250996" y="269084"/>
          <a:ext cx="32173333" cy="17963204"/>
          <a:chOff x="250996" y="267673"/>
          <a:chExt cx="32120803" cy="17934847"/>
        </a:xfrm>
      </xdr:grpSpPr>
      <xdr:grpSp>
        <xdr:nvGrpSpPr>
          <xdr:cNvPr id="373" name="Group 372">
            <a:extLst>
              <a:ext uri="{FF2B5EF4-FFF2-40B4-BE49-F238E27FC236}">
                <a16:creationId xmlns:a16="http://schemas.microsoft.com/office/drawing/2014/main" id="{00000000-0008-0000-0200-000075010000}"/>
              </a:ext>
            </a:extLst>
          </xdr:cNvPr>
          <xdr:cNvGrpSpPr/>
        </xdr:nvGrpSpPr>
        <xdr:grpSpPr>
          <a:xfrm>
            <a:off x="250996" y="267673"/>
            <a:ext cx="32120803" cy="17934847"/>
            <a:chOff x="266700" y="266700"/>
            <a:chExt cx="32004000" cy="18403032"/>
          </a:xfrm>
        </xdr:grpSpPr>
        <xdr:cxnSp macro="">
          <xdr:nvCxnSpPr>
            <xdr:cNvPr id="399" name="Straight Connector 398">
              <a:extLst>
                <a:ext uri="{FF2B5EF4-FFF2-40B4-BE49-F238E27FC236}">
                  <a16:creationId xmlns:a16="http://schemas.microsoft.com/office/drawing/2014/main" id="{00000000-0008-0000-0200-00008F01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00" name="Group 399">
              <a:extLst>
                <a:ext uri="{FF2B5EF4-FFF2-40B4-BE49-F238E27FC236}">
                  <a16:creationId xmlns:a16="http://schemas.microsoft.com/office/drawing/2014/main" id="{00000000-0008-0000-0200-000090010000}"/>
                </a:ext>
              </a:extLst>
            </xdr:cNvPr>
            <xdr:cNvGrpSpPr/>
          </xdr:nvGrpSpPr>
          <xdr:grpSpPr>
            <a:xfrm>
              <a:off x="266700" y="266700"/>
              <a:ext cx="32004000" cy="18403032"/>
              <a:chOff x="266700" y="266700"/>
              <a:chExt cx="32004000" cy="18403032"/>
            </a:xfrm>
          </xdr:grpSpPr>
          <xdr:cxnSp macro="">
            <xdr:nvCxnSpPr>
              <xdr:cNvPr id="401" name="Straight Connector 400">
                <a:extLst>
                  <a:ext uri="{FF2B5EF4-FFF2-40B4-BE49-F238E27FC236}">
                    <a16:creationId xmlns:a16="http://schemas.microsoft.com/office/drawing/2014/main" id="{00000000-0008-0000-0200-00009101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2" name="Straight Connector 401">
                <a:extLst>
                  <a:ext uri="{FF2B5EF4-FFF2-40B4-BE49-F238E27FC236}">
                    <a16:creationId xmlns:a16="http://schemas.microsoft.com/office/drawing/2014/main" id="{00000000-0008-0000-0200-00009201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03" name="Group 402">
                <a:extLst>
                  <a:ext uri="{FF2B5EF4-FFF2-40B4-BE49-F238E27FC236}">
                    <a16:creationId xmlns:a16="http://schemas.microsoft.com/office/drawing/2014/main" id="{00000000-0008-0000-0200-000093010000}"/>
                  </a:ext>
                </a:extLst>
              </xdr:cNvPr>
              <xdr:cNvGrpSpPr/>
            </xdr:nvGrpSpPr>
            <xdr:grpSpPr>
              <a:xfrm>
                <a:off x="266700" y="266700"/>
                <a:ext cx="32004000" cy="18403032"/>
                <a:chOff x="267433" y="267433"/>
                <a:chExt cx="32091923" cy="18452855"/>
              </a:xfrm>
            </xdr:grpSpPr>
            <xdr:cxnSp macro="">
              <xdr:nvCxnSpPr>
                <xdr:cNvPr id="415" name="Straight Connector 414">
                  <a:extLst>
                    <a:ext uri="{FF2B5EF4-FFF2-40B4-BE49-F238E27FC236}">
                      <a16:creationId xmlns:a16="http://schemas.microsoft.com/office/drawing/2014/main" id="{00000000-0008-0000-0200-00009F01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16" name="Group 415">
                  <a:extLst>
                    <a:ext uri="{FF2B5EF4-FFF2-40B4-BE49-F238E27FC236}">
                      <a16:creationId xmlns:a16="http://schemas.microsoft.com/office/drawing/2014/main" id="{00000000-0008-0000-0200-0000A0010000}"/>
                    </a:ext>
                  </a:extLst>
                </xdr:cNvPr>
                <xdr:cNvGrpSpPr/>
              </xdr:nvGrpSpPr>
              <xdr:grpSpPr>
                <a:xfrm>
                  <a:off x="267433" y="267433"/>
                  <a:ext cx="32091923" cy="18452855"/>
                  <a:chOff x="267433" y="267433"/>
                  <a:chExt cx="32091923" cy="18452855"/>
                </a:xfrm>
              </xdr:grpSpPr>
              <xdr:grpSp>
                <xdr:nvGrpSpPr>
                  <xdr:cNvPr id="418" name="Group 417">
                    <a:extLst>
                      <a:ext uri="{FF2B5EF4-FFF2-40B4-BE49-F238E27FC236}">
                        <a16:creationId xmlns:a16="http://schemas.microsoft.com/office/drawing/2014/main" id="{00000000-0008-0000-0200-0000A2010000}"/>
                      </a:ext>
                    </a:extLst>
                  </xdr:cNvPr>
                  <xdr:cNvGrpSpPr/>
                </xdr:nvGrpSpPr>
                <xdr:grpSpPr>
                  <a:xfrm>
                    <a:off x="267433" y="267433"/>
                    <a:ext cx="32091923" cy="18452855"/>
                    <a:chOff x="272143" y="272143"/>
                    <a:chExt cx="32657143" cy="18777857"/>
                  </a:xfrm>
                </xdr:grpSpPr>
                <xdr:cxnSp macro="">
                  <xdr:nvCxnSpPr>
                    <xdr:cNvPr id="421" name="Straight Connector 420">
                      <a:extLst>
                        <a:ext uri="{FF2B5EF4-FFF2-40B4-BE49-F238E27FC236}">
                          <a16:creationId xmlns:a16="http://schemas.microsoft.com/office/drawing/2014/main" id="{00000000-0008-0000-0200-0000A501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2" name="Straight Connector 421">
                      <a:extLst>
                        <a:ext uri="{FF2B5EF4-FFF2-40B4-BE49-F238E27FC236}">
                          <a16:creationId xmlns:a16="http://schemas.microsoft.com/office/drawing/2014/main" id="{00000000-0008-0000-0200-0000A601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3" name="Straight Connector 422">
                      <a:extLst>
                        <a:ext uri="{FF2B5EF4-FFF2-40B4-BE49-F238E27FC236}">
                          <a16:creationId xmlns:a16="http://schemas.microsoft.com/office/drawing/2014/main" id="{00000000-0008-0000-0200-0000A701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4" name="Straight Connector 423">
                      <a:extLst>
                        <a:ext uri="{FF2B5EF4-FFF2-40B4-BE49-F238E27FC236}">
                          <a16:creationId xmlns:a16="http://schemas.microsoft.com/office/drawing/2014/main" id="{00000000-0008-0000-0200-0000A801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5" name="Straight Connector 424">
                      <a:extLst>
                        <a:ext uri="{FF2B5EF4-FFF2-40B4-BE49-F238E27FC236}">
                          <a16:creationId xmlns:a16="http://schemas.microsoft.com/office/drawing/2014/main" id="{00000000-0008-0000-0200-0000A901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419" name="Straight Connector 418">
                    <a:extLst>
                      <a:ext uri="{FF2B5EF4-FFF2-40B4-BE49-F238E27FC236}">
                        <a16:creationId xmlns:a16="http://schemas.microsoft.com/office/drawing/2014/main" id="{00000000-0008-0000-0200-0000A301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0" name="Straight Connector 419">
                    <a:extLst>
                      <a:ext uri="{FF2B5EF4-FFF2-40B4-BE49-F238E27FC236}">
                        <a16:creationId xmlns:a16="http://schemas.microsoft.com/office/drawing/2014/main" id="{00000000-0008-0000-0200-0000A401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17" name="Picture 416">
                  <a:extLst>
                    <a:ext uri="{FF2B5EF4-FFF2-40B4-BE49-F238E27FC236}">
                      <a16:creationId xmlns:a16="http://schemas.microsoft.com/office/drawing/2014/main" id="{00000000-0008-0000-0200-0000A101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404" name="Straight Connector 403">
                <a:extLst>
                  <a:ext uri="{FF2B5EF4-FFF2-40B4-BE49-F238E27FC236}">
                    <a16:creationId xmlns:a16="http://schemas.microsoft.com/office/drawing/2014/main" id="{00000000-0008-0000-0200-00009401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5" name="Straight Connector 404">
                <a:extLst>
                  <a:ext uri="{FF2B5EF4-FFF2-40B4-BE49-F238E27FC236}">
                    <a16:creationId xmlns:a16="http://schemas.microsoft.com/office/drawing/2014/main" id="{00000000-0008-0000-0200-00009501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6" name="Straight Connector 405">
                <a:extLst>
                  <a:ext uri="{FF2B5EF4-FFF2-40B4-BE49-F238E27FC236}">
                    <a16:creationId xmlns:a16="http://schemas.microsoft.com/office/drawing/2014/main" id="{00000000-0008-0000-0200-00009601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7" name="Straight Connector 406">
                <a:extLst>
                  <a:ext uri="{FF2B5EF4-FFF2-40B4-BE49-F238E27FC236}">
                    <a16:creationId xmlns:a16="http://schemas.microsoft.com/office/drawing/2014/main" id="{00000000-0008-0000-0200-00009701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8" name="Straight Connector 407">
                <a:extLst>
                  <a:ext uri="{FF2B5EF4-FFF2-40B4-BE49-F238E27FC236}">
                    <a16:creationId xmlns:a16="http://schemas.microsoft.com/office/drawing/2014/main" id="{00000000-0008-0000-0200-00009801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9" name="Straight Connector 408">
                <a:extLst>
                  <a:ext uri="{FF2B5EF4-FFF2-40B4-BE49-F238E27FC236}">
                    <a16:creationId xmlns:a16="http://schemas.microsoft.com/office/drawing/2014/main" id="{00000000-0008-0000-0200-00009901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0" name="Straight Connector 409">
                <a:extLst>
                  <a:ext uri="{FF2B5EF4-FFF2-40B4-BE49-F238E27FC236}">
                    <a16:creationId xmlns:a16="http://schemas.microsoft.com/office/drawing/2014/main" id="{00000000-0008-0000-0200-00009A01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1" name="Straight Connector 410">
                <a:extLst>
                  <a:ext uri="{FF2B5EF4-FFF2-40B4-BE49-F238E27FC236}">
                    <a16:creationId xmlns:a16="http://schemas.microsoft.com/office/drawing/2014/main" id="{00000000-0008-0000-0200-00009B01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2" name="Straight Connector 411">
                <a:extLst>
                  <a:ext uri="{FF2B5EF4-FFF2-40B4-BE49-F238E27FC236}">
                    <a16:creationId xmlns:a16="http://schemas.microsoft.com/office/drawing/2014/main" id="{00000000-0008-0000-0200-00009C01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3" name="Straight Connector 412">
                <a:extLst>
                  <a:ext uri="{FF2B5EF4-FFF2-40B4-BE49-F238E27FC236}">
                    <a16:creationId xmlns:a16="http://schemas.microsoft.com/office/drawing/2014/main" id="{00000000-0008-0000-0200-00009D01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4" name="Straight Connector 413">
                <a:extLst>
                  <a:ext uri="{FF2B5EF4-FFF2-40B4-BE49-F238E27FC236}">
                    <a16:creationId xmlns:a16="http://schemas.microsoft.com/office/drawing/2014/main" id="{00000000-0008-0000-0200-00009E01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374" name="Group 373">
            <a:extLst>
              <a:ext uri="{FF2B5EF4-FFF2-40B4-BE49-F238E27FC236}">
                <a16:creationId xmlns:a16="http://schemas.microsoft.com/office/drawing/2014/main" id="{00000000-0008-0000-0200-000076010000}"/>
              </a:ext>
            </a:extLst>
          </xdr:cNvPr>
          <xdr:cNvGrpSpPr>
            <a:grpSpLocks noChangeAspect="1"/>
          </xdr:cNvGrpSpPr>
        </xdr:nvGrpSpPr>
        <xdr:grpSpPr>
          <a:xfrm>
            <a:off x="30810244" y="14798512"/>
            <a:ext cx="1489217" cy="1463040"/>
            <a:chOff x="13755938" y="6357717"/>
            <a:chExt cx="834896" cy="822834"/>
          </a:xfrm>
        </xdr:grpSpPr>
        <xdr:cxnSp macro="">
          <xdr:nvCxnSpPr>
            <xdr:cNvPr id="375" name="Straight Connector 374">
              <a:extLst>
                <a:ext uri="{FF2B5EF4-FFF2-40B4-BE49-F238E27FC236}">
                  <a16:creationId xmlns:a16="http://schemas.microsoft.com/office/drawing/2014/main" id="{00000000-0008-0000-0200-00007701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6" name="Straight Connector 375">
              <a:extLst>
                <a:ext uri="{FF2B5EF4-FFF2-40B4-BE49-F238E27FC236}">
                  <a16:creationId xmlns:a16="http://schemas.microsoft.com/office/drawing/2014/main" id="{00000000-0008-0000-0200-00007801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7" name="Straight Connector 376">
              <a:extLst>
                <a:ext uri="{FF2B5EF4-FFF2-40B4-BE49-F238E27FC236}">
                  <a16:creationId xmlns:a16="http://schemas.microsoft.com/office/drawing/2014/main" id="{00000000-0008-0000-0200-00007901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8" name="Straight Connector 377">
              <a:extLst>
                <a:ext uri="{FF2B5EF4-FFF2-40B4-BE49-F238E27FC236}">
                  <a16:creationId xmlns:a16="http://schemas.microsoft.com/office/drawing/2014/main" id="{00000000-0008-0000-0200-00007A01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9" name="Straight Connector 378">
              <a:extLst>
                <a:ext uri="{FF2B5EF4-FFF2-40B4-BE49-F238E27FC236}">
                  <a16:creationId xmlns:a16="http://schemas.microsoft.com/office/drawing/2014/main" id="{00000000-0008-0000-0200-00007B01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0" name="Straight Connector 379">
              <a:extLst>
                <a:ext uri="{FF2B5EF4-FFF2-40B4-BE49-F238E27FC236}">
                  <a16:creationId xmlns:a16="http://schemas.microsoft.com/office/drawing/2014/main" id="{00000000-0008-0000-0200-00007C01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1" name="Straight Connector 380">
              <a:extLst>
                <a:ext uri="{FF2B5EF4-FFF2-40B4-BE49-F238E27FC236}">
                  <a16:creationId xmlns:a16="http://schemas.microsoft.com/office/drawing/2014/main" id="{00000000-0008-0000-0200-00007D01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2" name="Straight Connector 381">
              <a:extLst>
                <a:ext uri="{FF2B5EF4-FFF2-40B4-BE49-F238E27FC236}">
                  <a16:creationId xmlns:a16="http://schemas.microsoft.com/office/drawing/2014/main" id="{00000000-0008-0000-0200-00007E01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3" name="Straight Connector 382">
              <a:extLst>
                <a:ext uri="{FF2B5EF4-FFF2-40B4-BE49-F238E27FC236}">
                  <a16:creationId xmlns:a16="http://schemas.microsoft.com/office/drawing/2014/main" id="{00000000-0008-0000-0200-00007F01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4" name="Straight Connector 383">
              <a:extLst>
                <a:ext uri="{FF2B5EF4-FFF2-40B4-BE49-F238E27FC236}">
                  <a16:creationId xmlns:a16="http://schemas.microsoft.com/office/drawing/2014/main" id="{00000000-0008-0000-0200-00008001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5" name="Straight Connector 384">
              <a:extLst>
                <a:ext uri="{FF2B5EF4-FFF2-40B4-BE49-F238E27FC236}">
                  <a16:creationId xmlns:a16="http://schemas.microsoft.com/office/drawing/2014/main" id="{00000000-0008-0000-0200-00008101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6" name="Straight Connector 385">
              <a:extLst>
                <a:ext uri="{FF2B5EF4-FFF2-40B4-BE49-F238E27FC236}">
                  <a16:creationId xmlns:a16="http://schemas.microsoft.com/office/drawing/2014/main" id="{00000000-0008-0000-0200-00008201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7" name="Straight Connector 386">
              <a:extLst>
                <a:ext uri="{FF2B5EF4-FFF2-40B4-BE49-F238E27FC236}">
                  <a16:creationId xmlns:a16="http://schemas.microsoft.com/office/drawing/2014/main" id="{00000000-0008-0000-0200-00008301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8" name="Straight Connector 387">
              <a:extLst>
                <a:ext uri="{FF2B5EF4-FFF2-40B4-BE49-F238E27FC236}">
                  <a16:creationId xmlns:a16="http://schemas.microsoft.com/office/drawing/2014/main" id="{00000000-0008-0000-0200-00008401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9" name="Straight Connector 388">
              <a:extLst>
                <a:ext uri="{FF2B5EF4-FFF2-40B4-BE49-F238E27FC236}">
                  <a16:creationId xmlns:a16="http://schemas.microsoft.com/office/drawing/2014/main" id="{00000000-0008-0000-0200-00008501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90" name="Straight Connector 389">
              <a:extLst>
                <a:ext uri="{FF2B5EF4-FFF2-40B4-BE49-F238E27FC236}">
                  <a16:creationId xmlns:a16="http://schemas.microsoft.com/office/drawing/2014/main" id="{00000000-0008-0000-0200-00008601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391" name="Oval 390">
              <a:extLst>
                <a:ext uri="{FF2B5EF4-FFF2-40B4-BE49-F238E27FC236}">
                  <a16:creationId xmlns:a16="http://schemas.microsoft.com/office/drawing/2014/main" id="{00000000-0008-0000-0200-00008701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392" name="Oval 391">
              <a:extLst>
                <a:ext uri="{FF2B5EF4-FFF2-40B4-BE49-F238E27FC236}">
                  <a16:creationId xmlns:a16="http://schemas.microsoft.com/office/drawing/2014/main" id="{00000000-0008-0000-0200-00008801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393" name="Rectangle 392">
              <a:extLst>
                <a:ext uri="{FF2B5EF4-FFF2-40B4-BE49-F238E27FC236}">
                  <a16:creationId xmlns:a16="http://schemas.microsoft.com/office/drawing/2014/main" id="{00000000-0008-0000-0200-00008901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394" name="Rectangle 393">
              <a:extLst>
                <a:ext uri="{FF2B5EF4-FFF2-40B4-BE49-F238E27FC236}">
                  <a16:creationId xmlns:a16="http://schemas.microsoft.com/office/drawing/2014/main" id="{00000000-0008-0000-0200-00008A01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395" name="Rectangle 394">
              <a:extLst>
                <a:ext uri="{FF2B5EF4-FFF2-40B4-BE49-F238E27FC236}">
                  <a16:creationId xmlns:a16="http://schemas.microsoft.com/office/drawing/2014/main" id="{00000000-0008-0000-0200-00008B01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396" name="Rectangle 395">
              <a:extLst>
                <a:ext uri="{FF2B5EF4-FFF2-40B4-BE49-F238E27FC236}">
                  <a16:creationId xmlns:a16="http://schemas.microsoft.com/office/drawing/2014/main" id="{00000000-0008-0000-0200-00008C01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397" name="TextBox 7">
              <a:extLst>
                <a:ext uri="{FF2B5EF4-FFF2-40B4-BE49-F238E27FC236}">
                  <a16:creationId xmlns:a16="http://schemas.microsoft.com/office/drawing/2014/main" id="{00000000-0008-0000-0200-00008D01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398" name="Picture 397">
              <a:extLst>
                <a:ext uri="{FF2B5EF4-FFF2-40B4-BE49-F238E27FC236}">
                  <a16:creationId xmlns:a16="http://schemas.microsoft.com/office/drawing/2014/main" id="{00000000-0008-0000-0200-00008E01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32</xdr:col>
          <xdr:colOff>0</xdr:colOff>
          <xdr:row>65</xdr:row>
          <xdr:rowOff>0</xdr:rowOff>
        </xdr:from>
        <xdr:to>
          <xdr:col>37</xdr:col>
          <xdr:colOff>247650</xdr:colOff>
          <xdr:row>66</xdr:row>
          <xdr:rowOff>259080</xdr:rowOff>
        </xdr:to>
        <xdr:sp macro="" textlink="">
          <xdr:nvSpPr>
            <xdr:cNvPr id="2053" name="CommandButton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0</xdr:colOff>
      <xdr:row>37</xdr:row>
      <xdr:rowOff>0</xdr:rowOff>
    </xdr:from>
    <xdr:to>
      <xdr:col>9</xdr:col>
      <xdr:colOff>0</xdr:colOff>
      <xdr:row>47</xdr:row>
      <xdr:rowOff>0</xdr:rowOff>
    </xdr:to>
    <xdr:grpSp>
      <xdr:nvGrpSpPr>
        <xdr:cNvPr id="107" name="Group 106">
          <a:extLst>
            <a:ext uri="{FF2B5EF4-FFF2-40B4-BE49-F238E27FC236}">
              <a16:creationId xmlns:a16="http://schemas.microsoft.com/office/drawing/2014/main" id="{00000000-0008-0000-0200-00006B000000}"/>
            </a:ext>
          </a:extLst>
        </xdr:cNvPr>
        <xdr:cNvGrpSpPr/>
      </xdr:nvGrpSpPr>
      <xdr:grpSpPr>
        <a:xfrm>
          <a:off x="804333" y="9920111"/>
          <a:ext cx="1608667" cy="2681111"/>
          <a:chOff x="2438434" y="1691635"/>
          <a:chExt cx="1645914" cy="2743194"/>
        </a:xfrm>
      </xdr:grpSpPr>
      <xdr:sp macro="" textlink="">
        <xdr:nvSpPr>
          <xdr:cNvPr id="108" name="TextBox 56">
            <a:extLst>
              <a:ext uri="{FF2B5EF4-FFF2-40B4-BE49-F238E27FC236}">
                <a16:creationId xmlns:a16="http://schemas.microsoft.com/office/drawing/2014/main" id="{00000000-0008-0000-0200-00006C000000}"/>
              </a:ext>
            </a:extLst>
          </xdr:cNvPr>
          <xdr:cNvSpPr txBox="1">
            <a:spLocks noChangeAspect="1"/>
          </xdr:cNvSpPr>
        </xdr:nvSpPr>
        <xdr:spPr>
          <a:xfrm>
            <a:off x="2987080" y="1691635"/>
            <a:ext cx="548640" cy="109729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F</a:t>
            </a:r>
          </a:p>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T</a:t>
            </a:r>
          </a:p>
        </xdr:txBody>
      </xdr:sp>
      <xdr:sp macro="" textlink="">
        <xdr:nvSpPr>
          <xdr:cNvPr id="109" name="TextBox 57">
            <a:extLst>
              <a:ext uri="{FF2B5EF4-FFF2-40B4-BE49-F238E27FC236}">
                <a16:creationId xmlns:a16="http://schemas.microsoft.com/office/drawing/2014/main" id="{00000000-0008-0000-0200-00006D000000}"/>
              </a:ext>
            </a:extLst>
          </xdr:cNvPr>
          <xdr:cNvSpPr txBox="1">
            <a:spLocks noChangeAspect="1"/>
          </xdr:cNvSpPr>
        </xdr:nvSpPr>
        <xdr:spPr>
          <a:xfrm>
            <a:off x="2438440" y="169165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110" name="TextBox 58">
            <a:extLst>
              <a:ext uri="{FF2B5EF4-FFF2-40B4-BE49-F238E27FC236}">
                <a16:creationId xmlns:a16="http://schemas.microsoft.com/office/drawing/2014/main" id="{00000000-0008-0000-0200-00006E000000}"/>
              </a:ext>
            </a:extLst>
          </xdr:cNvPr>
          <xdr:cNvSpPr txBox="1">
            <a:spLocks noChangeAspect="1"/>
          </xdr:cNvSpPr>
        </xdr:nvSpPr>
        <xdr:spPr>
          <a:xfrm>
            <a:off x="3535702" y="169165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Opn</a:t>
            </a:r>
            <a:endParaRPr lang="en-US">
              <a:solidFill>
                <a:schemeClr val="bg1"/>
              </a:solidFill>
              <a:latin typeface="Comic Sans MS" panose="030F0702030302020204" pitchFamily="66" charset="0"/>
            </a:endParaRPr>
          </a:p>
        </xdr:txBody>
      </xdr:sp>
      <xdr:sp macro="" textlink="">
        <xdr:nvSpPr>
          <xdr:cNvPr id="111" name="TextBox 59">
            <a:extLst>
              <a:ext uri="{FF2B5EF4-FFF2-40B4-BE49-F238E27FC236}">
                <a16:creationId xmlns:a16="http://schemas.microsoft.com/office/drawing/2014/main" id="{00000000-0008-0000-0200-00006F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12" name="TextBox 60">
            <a:extLst>
              <a:ext uri="{FF2B5EF4-FFF2-40B4-BE49-F238E27FC236}">
                <a16:creationId xmlns:a16="http://schemas.microsoft.com/office/drawing/2014/main" id="{00000000-0008-0000-0200-000070000000}"/>
              </a:ext>
            </a:extLst>
          </xdr:cNvPr>
          <xdr:cNvSpPr txBox="1">
            <a:spLocks noChangeAspect="1"/>
          </xdr:cNvSpPr>
        </xdr:nvSpPr>
        <xdr:spPr>
          <a:xfrm>
            <a:off x="2438434"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113" name="TextBox 61">
            <a:extLst>
              <a:ext uri="{FF2B5EF4-FFF2-40B4-BE49-F238E27FC236}">
                <a16:creationId xmlns:a16="http://schemas.microsoft.com/office/drawing/2014/main" id="{00000000-0008-0000-0200-000071000000}"/>
              </a:ext>
            </a:extLst>
          </xdr:cNvPr>
          <xdr:cNvSpPr txBox="1">
            <a:spLocks noChangeAspect="1"/>
          </xdr:cNvSpPr>
        </xdr:nvSpPr>
        <xdr:spPr>
          <a:xfrm>
            <a:off x="2438440" y="388618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DB</a:t>
            </a:r>
            <a:endParaRPr lang="en-US">
              <a:solidFill>
                <a:schemeClr val="bg1"/>
              </a:solidFill>
              <a:latin typeface="Comic Sans MS" panose="030F0702030302020204" pitchFamily="66" charset="0"/>
            </a:endParaRPr>
          </a:p>
        </xdr:txBody>
      </xdr:sp>
      <xdr:sp macro="" textlink="">
        <xdr:nvSpPr>
          <xdr:cNvPr id="114" name="TextBox 62">
            <a:extLst>
              <a:ext uri="{FF2B5EF4-FFF2-40B4-BE49-F238E27FC236}">
                <a16:creationId xmlns:a16="http://schemas.microsoft.com/office/drawing/2014/main" id="{00000000-0008-0000-0200-000072000000}"/>
              </a:ext>
            </a:extLst>
          </xdr:cNvPr>
          <xdr:cNvSpPr txBox="1">
            <a:spLocks noChangeAspect="1"/>
          </xdr:cNvSpPr>
        </xdr:nvSpPr>
        <xdr:spPr>
          <a:xfrm>
            <a:off x="2987074" y="2788921"/>
            <a:ext cx="1097274"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“Action/Normal”</a:t>
            </a:r>
          </a:p>
        </xdr:txBody>
      </xdr:sp>
      <xdr:sp macro="" textlink="">
        <xdr:nvSpPr>
          <xdr:cNvPr id="115" name="TextBox 63">
            <a:extLst>
              <a:ext uri="{FF2B5EF4-FFF2-40B4-BE49-F238E27FC236}">
                <a16:creationId xmlns:a16="http://schemas.microsoft.com/office/drawing/2014/main" id="{00000000-0008-0000-0200-000073000000}"/>
              </a:ext>
            </a:extLst>
          </xdr:cNvPr>
          <xdr:cNvSpPr txBox="1">
            <a:spLocks noChangeAspect="1"/>
          </xdr:cNvSpPr>
        </xdr:nvSpPr>
        <xdr:spPr>
          <a:xfrm>
            <a:off x="3535708" y="224028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Cls</a:t>
            </a:r>
            <a:endParaRPr lang="en-US">
              <a:solidFill>
                <a:schemeClr val="bg1"/>
              </a:solidFill>
              <a:latin typeface="Comic Sans MS" panose="030F0702030302020204" pitchFamily="66" charset="0"/>
            </a:endParaRPr>
          </a:p>
        </xdr:txBody>
      </xdr:sp>
      <xdr:sp macro="" textlink="">
        <xdr:nvSpPr>
          <xdr:cNvPr id="116" name="TextBox 64">
            <a:extLst>
              <a:ext uri="{FF2B5EF4-FFF2-40B4-BE49-F238E27FC236}">
                <a16:creationId xmlns:a16="http://schemas.microsoft.com/office/drawing/2014/main" id="{00000000-0008-0000-0200-000074000000}"/>
              </a:ext>
            </a:extLst>
          </xdr:cNvPr>
          <xdr:cNvSpPr txBox="1">
            <a:spLocks noChangeAspect="1"/>
          </xdr:cNvSpPr>
        </xdr:nvSpPr>
        <xdr:spPr>
          <a:xfrm>
            <a:off x="2987074" y="388618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On</a:t>
            </a:r>
            <a:endParaRPr lang="en-US">
              <a:solidFill>
                <a:schemeClr val="bg1"/>
              </a:solidFill>
              <a:latin typeface="Comic Sans MS" panose="030F0702030302020204" pitchFamily="66" charset="0"/>
            </a:endParaRPr>
          </a:p>
        </xdr:txBody>
      </xdr:sp>
      <xdr:sp macro="" textlink="">
        <xdr:nvSpPr>
          <xdr:cNvPr id="117" name="TextBox 65">
            <a:extLst>
              <a:ext uri="{FF2B5EF4-FFF2-40B4-BE49-F238E27FC236}">
                <a16:creationId xmlns:a16="http://schemas.microsoft.com/office/drawing/2014/main" id="{00000000-0008-0000-0200-000075000000}"/>
              </a:ext>
            </a:extLst>
          </xdr:cNvPr>
          <xdr:cNvSpPr txBox="1">
            <a:spLocks noChangeAspect="1"/>
          </xdr:cNvSpPr>
        </xdr:nvSpPr>
        <xdr:spPr>
          <a:xfrm>
            <a:off x="3535702" y="388618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Off</a:t>
            </a:r>
            <a:endParaRPr lang="en-US">
              <a:solidFill>
                <a:schemeClr val="bg1"/>
              </a:solidFill>
              <a:latin typeface="Comic Sans MS" panose="030F0702030302020204" pitchFamily="66" charset="0"/>
            </a:endParaRPr>
          </a:p>
        </xdr:txBody>
      </xdr:sp>
      <xdr:sp macro="" textlink="">
        <xdr:nvSpPr>
          <xdr:cNvPr id="118" name="TextBox 66">
            <a:extLst>
              <a:ext uri="{FF2B5EF4-FFF2-40B4-BE49-F238E27FC236}">
                <a16:creationId xmlns:a16="http://schemas.microsoft.com/office/drawing/2014/main" id="{00000000-0008-0000-0200-000076000000}"/>
              </a:ext>
            </a:extLst>
          </xdr:cNvPr>
          <xdr:cNvSpPr txBox="1">
            <a:spLocks noChangeAspect="1"/>
          </xdr:cNvSpPr>
        </xdr:nvSpPr>
        <xdr:spPr>
          <a:xfrm>
            <a:off x="243844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119" name="TextBox 67">
            <a:extLst>
              <a:ext uri="{FF2B5EF4-FFF2-40B4-BE49-F238E27FC236}">
                <a16:creationId xmlns:a16="http://schemas.microsoft.com/office/drawing/2014/main" id="{00000000-0008-0000-0200-000077000000}"/>
              </a:ext>
            </a:extLst>
          </xdr:cNvPr>
          <xdr:cNvSpPr txBox="1">
            <a:spLocks noChangeAspect="1"/>
          </xdr:cNvSpPr>
        </xdr:nvSpPr>
        <xdr:spPr>
          <a:xfrm>
            <a:off x="2987074" y="3337555"/>
            <a:ext cx="1097274"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RT=###</a:t>
            </a:r>
          </a:p>
        </xdr:txBody>
      </xdr:sp>
    </xdr:grpSp>
    <xdr:clientData/>
  </xdr:twoCellAnchor>
  <xdr:twoCellAnchor editAs="oneCell">
    <xdr:from>
      <xdr:col>29</xdr:col>
      <xdr:colOff>0</xdr:colOff>
      <xdr:row>26</xdr:row>
      <xdr:rowOff>0</xdr:rowOff>
    </xdr:from>
    <xdr:to>
      <xdr:col>37</xdr:col>
      <xdr:colOff>0</xdr:colOff>
      <xdr:row>34</xdr:row>
      <xdr:rowOff>0</xdr:rowOff>
    </xdr:to>
    <xdr:grpSp>
      <xdr:nvGrpSpPr>
        <xdr:cNvPr id="142" name="Group 141">
          <a:extLst>
            <a:ext uri="{FF2B5EF4-FFF2-40B4-BE49-F238E27FC236}">
              <a16:creationId xmlns:a16="http://schemas.microsoft.com/office/drawing/2014/main" id="{00000000-0008-0000-0200-00008E000000}"/>
            </a:ext>
          </a:extLst>
        </xdr:cNvPr>
        <xdr:cNvGrpSpPr/>
      </xdr:nvGrpSpPr>
      <xdr:grpSpPr>
        <a:xfrm>
          <a:off x="7775222" y="6970889"/>
          <a:ext cx="2144889" cy="2144889"/>
          <a:chOff x="1888971" y="1691659"/>
          <a:chExt cx="2195263" cy="2194530"/>
        </a:xfrm>
      </xdr:grpSpPr>
      <xdr:sp macro="" textlink="">
        <xdr:nvSpPr>
          <xdr:cNvPr id="143" name="TextBox 27">
            <a:extLst>
              <a:ext uri="{FF2B5EF4-FFF2-40B4-BE49-F238E27FC236}">
                <a16:creationId xmlns:a16="http://schemas.microsoft.com/office/drawing/2014/main" id="{00000000-0008-0000-0200-00008F000000}"/>
              </a:ext>
            </a:extLst>
          </xdr:cNvPr>
          <xdr:cNvSpPr txBox="1">
            <a:spLocks noChangeAspect="1"/>
          </xdr:cNvSpPr>
        </xdr:nvSpPr>
        <xdr:spPr>
          <a:xfrm>
            <a:off x="1888971" y="3337561"/>
            <a:ext cx="2195263"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RAMP UP</a:t>
            </a:r>
          </a:p>
        </xdr:txBody>
      </xdr:sp>
      <xdr:sp macro="" textlink="">
        <xdr:nvSpPr>
          <xdr:cNvPr id="144" name="TextBox 38">
            <a:extLst>
              <a:ext uri="{FF2B5EF4-FFF2-40B4-BE49-F238E27FC236}">
                <a16:creationId xmlns:a16="http://schemas.microsoft.com/office/drawing/2014/main" id="{00000000-0008-0000-0200-000090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45" name="TextBox 24">
            <a:extLst>
              <a:ext uri="{FF2B5EF4-FFF2-40B4-BE49-F238E27FC236}">
                <a16:creationId xmlns:a16="http://schemas.microsoft.com/office/drawing/2014/main" id="{00000000-0008-0000-0200-000091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46" name="TextBox 30">
            <a:extLst>
              <a:ext uri="{FF2B5EF4-FFF2-40B4-BE49-F238E27FC236}">
                <a16:creationId xmlns:a16="http://schemas.microsoft.com/office/drawing/2014/main" id="{00000000-0008-0000-0200-000092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47" name="TextBox 31">
            <a:extLst>
              <a:ext uri="{FF2B5EF4-FFF2-40B4-BE49-F238E27FC236}">
                <a16:creationId xmlns:a16="http://schemas.microsoft.com/office/drawing/2014/main" id="{00000000-0008-0000-0200-000093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nvGrpSpPr>
          <xdr:cNvPr id="148" name="Group 147">
            <a:extLst>
              <a:ext uri="{FF2B5EF4-FFF2-40B4-BE49-F238E27FC236}">
                <a16:creationId xmlns:a16="http://schemas.microsoft.com/office/drawing/2014/main" id="{00000000-0008-0000-0200-000094000000}"/>
              </a:ext>
            </a:extLst>
          </xdr:cNvPr>
          <xdr:cNvGrpSpPr/>
        </xdr:nvGrpSpPr>
        <xdr:grpSpPr>
          <a:xfrm>
            <a:off x="2438439" y="1691665"/>
            <a:ext cx="1097280" cy="1097268"/>
            <a:chOff x="2438439" y="1691665"/>
            <a:chExt cx="1097280" cy="1097268"/>
          </a:xfrm>
        </xdr:grpSpPr>
        <xdr:sp macro="" textlink="">
          <xdr:nvSpPr>
            <xdr:cNvPr id="149" name="Rectangle 148">
              <a:extLst>
                <a:ext uri="{FF2B5EF4-FFF2-40B4-BE49-F238E27FC236}">
                  <a16:creationId xmlns:a16="http://schemas.microsoft.com/office/drawing/2014/main" id="{00000000-0008-0000-0200-000095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50" name="TextBox 48">
              <a:extLst>
                <a:ext uri="{FF2B5EF4-FFF2-40B4-BE49-F238E27FC236}">
                  <a16:creationId xmlns:a16="http://schemas.microsoft.com/office/drawing/2014/main" id="{00000000-0008-0000-0200-000096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51" name="Freeform 150">
              <a:extLst>
                <a:ext uri="{FF2B5EF4-FFF2-40B4-BE49-F238E27FC236}">
                  <a16:creationId xmlns:a16="http://schemas.microsoft.com/office/drawing/2014/main" id="{00000000-0008-0000-0200-000097000000}"/>
                </a:ext>
              </a:extLst>
            </xdr:cNvPr>
            <xdr:cNvSpPr/>
          </xdr:nvSpPr>
          <xdr:spPr>
            <a:xfrm>
              <a:off x="2674374" y="1872558"/>
              <a:ext cx="621890" cy="32495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24952">
                  <a:moveTo>
                    <a:pt x="0" y="324952"/>
                  </a:moveTo>
                  <a:cubicBezTo>
                    <a:pt x="38714" y="220894"/>
                    <a:pt x="77429" y="116836"/>
                    <a:pt x="103239" y="98810"/>
                  </a:cubicBezTo>
                  <a:cubicBezTo>
                    <a:pt x="129049" y="80784"/>
                    <a:pt x="138061" y="211881"/>
                    <a:pt x="154858" y="216797"/>
                  </a:cubicBezTo>
                  <a:cubicBezTo>
                    <a:pt x="171655" y="221713"/>
                    <a:pt x="182717" y="155346"/>
                    <a:pt x="204020" y="128307"/>
                  </a:cubicBezTo>
                  <a:cubicBezTo>
                    <a:pt x="225323" y="101268"/>
                    <a:pt x="251133" y="74638"/>
                    <a:pt x="282678" y="54564"/>
                  </a:cubicBezTo>
                  <a:cubicBezTo>
                    <a:pt x="314223" y="34490"/>
                    <a:pt x="362565" y="10729"/>
                    <a:pt x="393291" y="7861"/>
                  </a:cubicBezTo>
                  <a:cubicBezTo>
                    <a:pt x="424017" y="4993"/>
                    <a:pt x="441223" y="38587"/>
                    <a:pt x="467032" y="37358"/>
                  </a:cubicBezTo>
                  <a:cubicBezTo>
                    <a:pt x="492841" y="36129"/>
                    <a:pt x="522338" y="4174"/>
                    <a:pt x="548148" y="487"/>
                  </a:cubicBezTo>
                  <a:cubicBezTo>
                    <a:pt x="573958" y="-3200"/>
                    <a:pt x="602635" y="15236"/>
                    <a:pt x="621890" y="15236"/>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2" name="TextBox 55">
              <a:extLst>
                <a:ext uri="{FF2B5EF4-FFF2-40B4-BE49-F238E27FC236}">
                  <a16:creationId xmlns:a16="http://schemas.microsoft.com/office/drawing/2014/main" id="{00000000-0008-0000-0200-000098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153" name="Straight Connector 152">
              <a:extLst>
                <a:ext uri="{FF2B5EF4-FFF2-40B4-BE49-F238E27FC236}">
                  <a16:creationId xmlns:a16="http://schemas.microsoft.com/office/drawing/2014/main" id="{00000000-0008-0000-0200-000099000000}"/>
                </a:ext>
              </a:extLst>
            </xdr:cNvPr>
            <xdr:cNvCxnSpPr/>
          </xdr:nvCxnSpPr>
          <xdr:spPr>
            <a:xfrm>
              <a:off x="3169615" y="2240293"/>
              <a:ext cx="121920" cy="0"/>
            </a:xfrm>
            <a:prstGeom prst="line">
              <a:avLst/>
            </a:prstGeom>
            <a:noFill/>
            <a:ln w="25400" cap="rnd">
              <a:solidFill>
                <a:schemeClr val="accent1"/>
              </a:solidFill>
            </a:ln>
          </xdr:spPr>
        </xdr:cxnSp>
        <xdr:grpSp>
          <xdr:nvGrpSpPr>
            <xdr:cNvPr id="154" name="Group 153">
              <a:extLst>
                <a:ext uri="{FF2B5EF4-FFF2-40B4-BE49-F238E27FC236}">
                  <a16:creationId xmlns:a16="http://schemas.microsoft.com/office/drawing/2014/main" id="{00000000-0008-0000-0200-00009A000000}"/>
                </a:ext>
              </a:extLst>
            </xdr:cNvPr>
            <xdr:cNvGrpSpPr/>
          </xdr:nvGrpSpPr>
          <xdr:grpSpPr>
            <a:xfrm>
              <a:off x="2621315" y="1783098"/>
              <a:ext cx="731154" cy="868672"/>
              <a:chOff x="2621315" y="1783098"/>
              <a:chExt cx="731154" cy="868672"/>
            </a:xfrm>
          </xdr:grpSpPr>
          <xdr:cxnSp macro="">
            <xdr:nvCxnSpPr>
              <xdr:cNvPr id="156" name="Straight Connector 155">
                <a:extLst>
                  <a:ext uri="{FF2B5EF4-FFF2-40B4-BE49-F238E27FC236}">
                    <a16:creationId xmlns:a16="http://schemas.microsoft.com/office/drawing/2014/main" id="{00000000-0008-0000-0200-00009C000000}"/>
                  </a:ext>
                </a:extLst>
              </xdr:cNvPr>
              <xdr:cNvCxnSpPr/>
            </xdr:nvCxnSpPr>
            <xdr:spPr>
              <a:xfrm flipV="1">
                <a:off x="2682244" y="2236183"/>
                <a:ext cx="487371" cy="319744"/>
              </a:xfrm>
              <a:prstGeom prst="line">
                <a:avLst/>
              </a:prstGeom>
              <a:noFill/>
              <a:ln w="25400" cap="rnd">
                <a:solidFill>
                  <a:schemeClr val="accent1"/>
                </a:solidFill>
              </a:ln>
            </xdr:spPr>
          </xdr:cxnSp>
          <xdr:cxnSp macro="">
            <xdr:nvCxnSpPr>
              <xdr:cNvPr id="157" name="Straight Connector 156">
                <a:extLst>
                  <a:ext uri="{FF2B5EF4-FFF2-40B4-BE49-F238E27FC236}">
                    <a16:creationId xmlns:a16="http://schemas.microsoft.com/office/drawing/2014/main" id="{00000000-0008-0000-0200-00009D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58" name="Straight Connector 157">
                <a:extLst>
                  <a:ext uri="{FF2B5EF4-FFF2-40B4-BE49-F238E27FC236}">
                    <a16:creationId xmlns:a16="http://schemas.microsoft.com/office/drawing/2014/main" id="{00000000-0008-0000-0200-00009E000000}"/>
                  </a:ext>
                </a:extLst>
              </xdr:cNvPr>
              <xdr:cNvCxnSpPr/>
            </xdr:nvCxnSpPr>
            <xdr:spPr>
              <a:xfrm>
                <a:off x="2621315" y="1828816"/>
                <a:ext cx="60929" cy="0"/>
              </a:xfrm>
              <a:prstGeom prst="line">
                <a:avLst/>
              </a:prstGeom>
              <a:noFill/>
              <a:ln w="19050" cap="rnd">
                <a:solidFill>
                  <a:schemeClr val="bg1"/>
                </a:solidFill>
              </a:ln>
            </xdr:spPr>
          </xdr:cxnSp>
          <xdr:cxnSp macro="">
            <xdr:nvCxnSpPr>
              <xdr:cNvPr id="159" name="Straight Connector 158">
                <a:extLst>
                  <a:ext uri="{FF2B5EF4-FFF2-40B4-BE49-F238E27FC236}">
                    <a16:creationId xmlns:a16="http://schemas.microsoft.com/office/drawing/2014/main" id="{00000000-0008-0000-0200-00009F000000}"/>
                  </a:ext>
                </a:extLst>
              </xdr:cNvPr>
              <xdr:cNvCxnSpPr/>
            </xdr:nvCxnSpPr>
            <xdr:spPr>
              <a:xfrm>
                <a:off x="3291535" y="2560035"/>
                <a:ext cx="0" cy="91735"/>
              </a:xfrm>
              <a:prstGeom prst="line">
                <a:avLst/>
              </a:prstGeom>
              <a:noFill/>
              <a:ln w="19050" cap="rnd">
                <a:solidFill>
                  <a:schemeClr val="bg1"/>
                </a:solidFill>
              </a:ln>
            </xdr:spPr>
          </xdr:cxnSp>
          <xdr:cxnSp macro="">
            <xdr:nvCxnSpPr>
              <xdr:cNvPr id="160" name="Straight Connector 159">
                <a:extLst>
                  <a:ext uri="{FF2B5EF4-FFF2-40B4-BE49-F238E27FC236}">
                    <a16:creationId xmlns:a16="http://schemas.microsoft.com/office/drawing/2014/main" id="{00000000-0008-0000-0200-0000A0000000}"/>
                  </a:ext>
                </a:extLst>
              </xdr:cNvPr>
              <xdr:cNvCxnSpPr/>
            </xdr:nvCxnSpPr>
            <xdr:spPr>
              <a:xfrm>
                <a:off x="2682244" y="1783098"/>
                <a:ext cx="0" cy="868669"/>
              </a:xfrm>
              <a:prstGeom prst="line">
                <a:avLst/>
              </a:prstGeom>
              <a:noFill/>
              <a:ln w="19050" cap="rnd">
                <a:solidFill>
                  <a:schemeClr val="bg1"/>
                </a:solidFill>
              </a:ln>
            </xdr:spPr>
          </xdr:cxnSp>
          <xdr:cxnSp macro="">
            <xdr:nvCxnSpPr>
              <xdr:cNvPr id="161" name="Straight Connector 160">
                <a:extLst>
                  <a:ext uri="{FF2B5EF4-FFF2-40B4-BE49-F238E27FC236}">
                    <a16:creationId xmlns:a16="http://schemas.microsoft.com/office/drawing/2014/main" id="{00000000-0008-0000-0200-0000A1000000}"/>
                  </a:ext>
                </a:extLst>
              </xdr:cNvPr>
              <xdr:cNvCxnSpPr/>
            </xdr:nvCxnSpPr>
            <xdr:spPr>
              <a:xfrm>
                <a:off x="2621318" y="2194560"/>
                <a:ext cx="60929" cy="0"/>
              </a:xfrm>
              <a:prstGeom prst="line">
                <a:avLst/>
              </a:prstGeom>
              <a:noFill/>
              <a:ln w="19050" cap="rnd">
                <a:solidFill>
                  <a:schemeClr val="bg1"/>
                </a:solidFill>
              </a:ln>
            </xdr:spPr>
          </xdr:cxnSp>
          <xdr:cxnSp macro="">
            <xdr:nvCxnSpPr>
              <xdr:cNvPr id="162" name="Straight Connector 161">
                <a:extLst>
                  <a:ext uri="{FF2B5EF4-FFF2-40B4-BE49-F238E27FC236}">
                    <a16:creationId xmlns:a16="http://schemas.microsoft.com/office/drawing/2014/main" id="{00000000-0008-0000-0200-0000A2000000}"/>
                  </a:ext>
                </a:extLst>
              </xdr:cNvPr>
              <xdr:cNvCxnSpPr/>
            </xdr:nvCxnSpPr>
            <xdr:spPr>
              <a:xfrm>
                <a:off x="2621318" y="2194560"/>
                <a:ext cx="731151" cy="1"/>
              </a:xfrm>
              <a:prstGeom prst="line">
                <a:avLst/>
              </a:prstGeom>
              <a:noFill/>
              <a:ln w="19050" cap="rnd">
                <a:solidFill>
                  <a:schemeClr val="bg1"/>
                </a:solidFill>
              </a:ln>
            </xdr:spPr>
          </xdr:cxnSp>
        </xdr:grpSp>
        <xdr:sp macro="" textlink="">
          <xdr:nvSpPr>
            <xdr:cNvPr id="155" name="TextBox 62">
              <a:extLst>
                <a:ext uri="{FF2B5EF4-FFF2-40B4-BE49-F238E27FC236}">
                  <a16:creationId xmlns:a16="http://schemas.microsoft.com/office/drawing/2014/main" id="{00000000-0008-0000-0200-00009B000000}"/>
                </a:ext>
              </a:extLst>
            </xdr:cNvPr>
            <xdr:cNvSpPr txBox="1">
              <a:spLocks noChangeAspect="1"/>
            </xdr:cNvSpPr>
          </xdr:nvSpPr>
          <xdr:spPr>
            <a:xfrm>
              <a:off x="268195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Start</a:t>
              </a:r>
              <a:endParaRPr lang="en-US" sz="1200">
                <a:solidFill>
                  <a:schemeClr val="bg1"/>
                </a:solidFill>
                <a:latin typeface="Comic Sans MS" panose="030F0702030302020204" pitchFamily="66" charset="0"/>
              </a:endParaRPr>
            </a:p>
          </xdr:txBody>
        </xdr:sp>
      </xdr:grpSp>
    </xdr:grpSp>
    <xdr:clientData/>
  </xdr:twoCellAnchor>
  <xdr:twoCellAnchor editAs="oneCell">
    <xdr:from>
      <xdr:col>29</xdr:col>
      <xdr:colOff>0</xdr:colOff>
      <xdr:row>36</xdr:row>
      <xdr:rowOff>0</xdr:rowOff>
    </xdr:from>
    <xdr:to>
      <xdr:col>37</xdr:col>
      <xdr:colOff>0</xdr:colOff>
      <xdr:row>44</xdr:row>
      <xdr:rowOff>0</xdr:rowOff>
    </xdr:to>
    <xdr:grpSp>
      <xdr:nvGrpSpPr>
        <xdr:cNvPr id="163" name="Group 162">
          <a:extLst>
            <a:ext uri="{FF2B5EF4-FFF2-40B4-BE49-F238E27FC236}">
              <a16:creationId xmlns:a16="http://schemas.microsoft.com/office/drawing/2014/main" id="{00000000-0008-0000-0200-0000A3000000}"/>
            </a:ext>
          </a:extLst>
        </xdr:cNvPr>
        <xdr:cNvGrpSpPr/>
      </xdr:nvGrpSpPr>
      <xdr:grpSpPr>
        <a:xfrm>
          <a:off x="7775222" y="9652000"/>
          <a:ext cx="2144889" cy="2144889"/>
          <a:chOff x="1888971" y="1691659"/>
          <a:chExt cx="2195263" cy="2194530"/>
        </a:xfrm>
      </xdr:grpSpPr>
      <xdr:sp macro="" textlink="">
        <xdr:nvSpPr>
          <xdr:cNvPr id="164" name="TextBox 27">
            <a:extLst>
              <a:ext uri="{FF2B5EF4-FFF2-40B4-BE49-F238E27FC236}">
                <a16:creationId xmlns:a16="http://schemas.microsoft.com/office/drawing/2014/main" id="{00000000-0008-0000-0200-0000A4000000}"/>
              </a:ext>
            </a:extLst>
          </xdr:cNvPr>
          <xdr:cNvSpPr txBox="1">
            <a:spLocks noChangeAspect="1"/>
          </xdr:cNvSpPr>
        </xdr:nvSpPr>
        <xdr:spPr>
          <a:xfrm>
            <a:off x="1888971" y="3337561"/>
            <a:ext cx="2195263"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RAMP DOWN</a:t>
            </a:r>
          </a:p>
        </xdr:txBody>
      </xdr:sp>
      <xdr:sp macro="" textlink="">
        <xdr:nvSpPr>
          <xdr:cNvPr id="165" name="TextBox 38">
            <a:extLst>
              <a:ext uri="{FF2B5EF4-FFF2-40B4-BE49-F238E27FC236}">
                <a16:creationId xmlns:a16="http://schemas.microsoft.com/office/drawing/2014/main" id="{00000000-0008-0000-0200-0000A5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6" name="TextBox 24">
            <a:extLst>
              <a:ext uri="{FF2B5EF4-FFF2-40B4-BE49-F238E27FC236}">
                <a16:creationId xmlns:a16="http://schemas.microsoft.com/office/drawing/2014/main" id="{00000000-0008-0000-0200-0000A6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67" name="TextBox 30">
            <a:extLst>
              <a:ext uri="{FF2B5EF4-FFF2-40B4-BE49-F238E27FC236}">
                <a16:creationId xmlns:a16="http://schemas.microsoft.com/office/drawing/2014/main" id="{00000000-0008-0000-0200-0000A7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68" name="TextBox 31">
            <a:extLst>
              <a:ext uri="{FF2B5EF4-FFF2-40B4-BE49-F238E27FC236}">
                <a16:creationId xmlns:a16="http://schemas.microsoft.com/office/drawing/2014/main" id="{00000000-0008-0000-0200-0000A8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nvGrpSpPr>
          <xdr:cNvPr id="169" name="Group 168">
            <a:extLst>
              <a:ext uri="{FF2B5EF4-FFF2-40B4-BE49-F238E27FC236}">
                <a16:creationId xmlns:a16="http://schemas.microsoft.com/office/drawing/2014/main" id="{00000000-0008-0000-0200-0000A9000000}"/>
              </a:ext>
            </a:extLst>
          </xdr:cNvPr>
          <xdr:cNvGrpSpPr/>
        </xdr:nvGrpSpPr>
        <xdr:grpSpPr>
          <a:xfrm>
            <a:off x="2438439" y="1691665"/>
            <a:ext cx="1097280" cy="1097268"/>
            <a:chOff x="2438439" y="1691665"/>
            <a:chExt cx="1097280" cy="1097268"/>
          </a:xfrm>
        </xdr:grpSpPr>
        <xdr:sp macro="" textlink="">
          <xdr:nvSpPr>
            <xdr:cNvPr id="170" name="Rectangle 169">
              <a:extLst>
                <a:ext uri="{FF2B5EF4-FFF2-40B4-BE49-F238E27FC236}">
                  <a16:creationId xmlns:a16="http://schemas.microsoft.com/office/drawing/2014/main" id="{00000000-0008-0000-0200-0000AA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71" name="TextBox 36">
              <a:extLst>
                <a:ext uri="{FF2B5EF4-FFF2-40B4-BE49-F238E27FC236}">
                  <a16:creationId xmlns:a16="http://schemas.microsoft.com/office/drawing/2014/main" id="{00000000-0008-0000-0200-0000AB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72" name="TextBox 40">
              <a:extLst>
                <a:ext uri="{FF2B5EF4-FFF2-40B4-BE49-F238E27FC236}">
                  <a16:creationId xmlns:a16="http://schemas.microsoft.com/office/drawing/2014/main" id="{00000000-0008-0000-0200-0000AC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grpSp>
          <xdr:nvGrpSpPr>
            <xdr:cNvPr id="173" name="Group 172">
              <a:extLst>
                <a:ext uri="{FF2B5EF4-FFF2-40B4-BE49-F238E27FC236}">
                  <a16:creationId xmlns:a16="http://schemas.microsoft.com/office/drawing/2014/main" id="{00000000-0008-0000-0200-0000AD000000}"/>
                </a:ext>
              </a:extLst>
            </xdr:cNvPr>
            <xdr:cNvGrpSpPr/>
          </xdr:nvGrpSpPr>
          <xdr:grpSpPr>
            <a:xfrm flipH="1">
              <a:off x="2682244" y="2236183"/>
              <a:ext cx="609292" cy="319744"/>
              <a:chOff x="2682243" y="2236183"/>
              <a:chExt cx="609292" cy="319744"/>
            </a:xfrm>
          </xdr:grpSpPr>
          <xdr:cxnSp macro="">
            <xdr:nvCxnSpPr>
              <xdr:cNvPr id="183" name="Straight Connector 182">
                <a:extLst>
                  <a:ext uri="{FF2B5EF4-FFF2-40B4-BE49-F238E27FC236}">
                    <a16:creationId xmlns:a16="http://schemas.microsoft.com/office/drawing/2014/main" id="{00000000-0008-0000-0200-0000B7000000}"/>
                  </a:ext>
                </a:extLst>
              </xdr:cNvPr>
              <xdr:cNvCxnSpPr/>
            </xdr:nvCxnSpPr>
            <xdr:spPr>
              <a:xfrm>
                <a:off x="3169615" y="2240293"/>
                <a:ext cx="121920" cy="0"/>
              </a:xfrm>
              <a:prstGeom prst="line">
                <a:avLst/>
              </a:prstGeom>
              <a:noFill/>
              <a:ln w="25400" cap="rnd">
                <a:solidFill>
                  <a:schemeClr val="accent1"/>
                </a:solidFill>
              </a:ln>
            </xdr:spPr>
          </xdr:cxnSp>
          <xdr:cxnSp macro="">
            <xdr:nvCxnSpPr>
              <xdr:cNvPr id="184" name="Straight Connector 183">
                <a:extLst>
                  <a:ext uri="{FF2B5EF4-FFF2-40B4-BE49-F238E27FC236}">
                    <a16:creationId xmlns:a16="http://schemas.microsoft.com/office/drawing/2014/main" id="{00000000-0008-0000-0200-0000B8000000}"/>
                  </a:ext>
                </a:extLst>
              </xdr:cNvPr>
              <xdr:cNvCxnSpPr/>
            </xdr:nvCxnSpPr>
            <xdr:spPr>
              <a:xfrm flipV="1">
                <a:off x="2682243" y="2236183"/>
                <a:ext cx="487371" cy="319744"/>
              </a:xfrm>
              <a:prstGeom prst="line">
                <a:avLst/>
              </a:prstGeom>
              <a:noFill/>
              <a:ln w="25400" cap="rnd">
                <a:solidFill>
                  <a:schemeClr val="accent1"/>
                </a:solidFill>
              </a:ln>
            </xdr:spPr>
          </xdr:cxnSp>
        </xdr:grpSp>
        <xdr:cxnSp macro="">
          <xdr:nvCxnSpPr>
            <xdr:cNvPr id="174" name="Straight Connector 173">
              <a:extLst>
                <a:ext uri="{FF2B5EF4-FFF2-40B4-BE49-F238E27FC236}">
                  <a16:creationId xmlns:a16="http://schemas.microsoft.com/office/drawing/2014/main" id="{00000000-0008-0000-0200-0000AE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75" name="Straight Connector 174">
              <a:extLst>
                <a:ext uri="{FF2B5EF4-FFF2-40B4-BE49-F238E27FC236}">
                  <a16:creationId xmlns:a16="http://schemas.microsoft.com/office/drawing/2014/main" id="{00000000-0008-0000-0200-0000AF000000}"/>
                </a:ext>
              </a:extLst>
            </xdr:cNvPr>
            <xdr:cNvCxnSpPr/>
          </xdr:nvCxnSpPr>
          <xdr:spPr>
            <a:xfrm>
              <a:off x="2621315" y="1828816"/>
              <a:ext cx="60929" cy="0"/>
            </a:xfrm>
            <a:prstGeom prst="line">
              <a:avLst/>
            </a:prstGeom>
            <a:noFill/>
            <a:ln w="19050" cap="rnd">
              <a:solidFill>
                <a:schemeClr val="bg1"/>
              </a:solidFill>
            </a:ln>
          </xdr:spPr>
        </xdr:cxnSp>
        <xdr:cxnSp macro="">
          <xdr:nvCxnSpPr>
            <xdr:cNvPr id="176" name="Straight Connector 175">
              <a:extLst>
                <a:ext uri="{FF2B5EF4-FFF2-40B4-BE49-F238E27FC236}">
                  <a16:creationId xmlns:a16="http://schemas.microsoft.com/office/drawing/2014/main" id="{00000000-0008-0000-0200-0000B0000000}"/>
                </a:ext>
              </a:extLst>
            </xdr:cNvPr>
            <xdr:cNvCxnSpPr/>
          </xdr:nvCxnSpPr>
          <xdr:spPr>
            <a:xfrm>
              <a:off x="3291535" y="2560035"/>
              <a:ext cx="0" cy="91735"/>
            </a:xfrm>
            <a:prstGeom prst="line">
              <a:avLst/>
            </a:prstGeom>
            <a:noFill/>
            <a:ln w="19050" cap="rnd">
              <a:solidFill>
                <a:schemeClr val="bg1"/>
              </a:solidFill>
            </a:ln>
          </xdr:spPr>
        </xdr:cxnSp>
        <xdr:cxnSp macro="">
          <xdr:nvCxnSpPr>
            <xdr:cNvPr id="177" name="Straight Connector 176">
              <a:extLst>
                <a:ext uri="{FF2B5EF4-FFF2-40B4-BE49-F238E27FC236}">
                  <a16:creationId xmlns:a16="http://schemas.microsoft.com/office/drawing/2014/main" id="{00000000-0008-0000-0200-0000B1000000}"/>
                </a:ext>
              </a:extLst>
            </xdr:cNvPr>
            <xdr:cNvCxnSpPr/>
          </xdr:nvCxnSpPr>
          <xdr:spPr>
            <a:xfrm>
              <a:off x="2621318" y="2194560"/>
              <a:ext cx="60929" cy="0"/>
            </a:xfrm>
            <a:prstGeom prst="line">
              <a:avLst/>
            </a:prstGeom>
            <a:noFill/>
            <a:ln w="19050" cap="rnd">
              <a:solidFill>
                <a:schemeClr val="bg1"/>
              </a:solidFill>
            </a:ln>
          </xdr:spPr>
        </xdr:cxnSp>
        <xdr:sp macro="" textlink="">
          <xdr:nvSpPr>
            <xdr:cNvPr id="178" name="TextBox 45">
              <a:extLst>
                <a:ext uri="{FF2B5EF4-FFF2-40B4-BE49-F238E27FC236}">
                  <a16:creationId xmlns:a16="http://schemas.microsoft.com/office/drawing/2014/main" id="{00000000-0008-0000-0200-0000B2000000}"/>
                </a:ext>
              </a:extLst>
            </xdr:cNvPr>
            <xdr:cNvSpPr txBox="1">
              <a:spLocks noChangeAspect="1"/>
            </xdr:cNvSpPr>
          </xdr:nvSpPr>
          <xdr:spPr>
            <a:xfrm>
              <a:off x="280419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Stop</a:t>
              </a:r>
              <a:endParaRPr lang="en-US" sz="1200">
                <a:solidFill>
                  <a:schemeClr val="bg1"/>
                </a:solidFill>
                <a:latin typeface="Comic Sans MS" panose="030F0702030302020204" pitchFamily="66" charset="0"/>
              </a:endParaRPr>
            </a:p>
          </xdr:txBody>
        </xdr:sp>
        <xdr:cxnSp macro="">
          <xdr:nvCxnSpPr>
            <xdr:cNvPr id="179" name="Straight Connector 178">
              <a:extLst>
                <a:ext uri="{FF2B5EF4-FFF2-40B4-BE49-F238E27FC236}">
                  <a16:creationId xmlns:a16="http://schemas.microsoft.com/office/drawing/2014/main" id="{00000000-0008-0000-0200-0000B3000000}"/>
                </a:ext>
              </a:extLst>
            </xdr:cNvPr>
            <xdr:cNvCxnSpPr/>
          </xdr:nvCxnSpPr>
          <xdr:spPr>
            <a:xfrm>
              <a:off x="2798029" y="1783098"/>
              <a:ext cx="0" cy="868672"/>
            </a:xfrm>
            <a:prstGeom prst="line">
              <a:avLst/>
            </a:prstGeom>
            <a:noFill/>
            <a:ln w="6350" cap="rnd">
              <a:solidFill>
                <a:schemeClr val="bg1"/>
              </a:solidFill>
              <a:prstDash val="sysDash"/>
            </a:ln>
          </xdr:spPr>
        </xdr:cxnSp>
        <xdr:sp macro="" textlink="">
          <xdr:nvSpPr>
            <xdr:cNvPr id="180" name="Freeform 179">
              <a:extLst>
                <a:ext uri="{FF2B5EF4-FFF2-40B4-BE49-F238E27FC236}">
                  <a16:creationId xmlns:a16="http://schemas.microsoft.com/office/drawing/2014/main" id="{00000000-0008-0000-0200-0000B4000000}"/>
                </a:ext>
              </a:extLst>
            </xdr:cNvPr>
            <xdr:cNvSpPr/>
          </xdr:nvSpPr>
          <xdr:spPr>
            <a:xfrm>
              <a:off x="2680705" y="1874537"/>
              <a:ext cx="592058" cy="315153"/>
            </a:xfrm>
            <a:custGeom>
              <a:avLst/>
              <a:gdLst>
                <a:gd name="connsiteX0" fmla="*/ 0 w 592058"/>
                <a:gd name="connsiteY0" fmla="*/ 21586 h 311036"/>
                <a:gd name="connsiteX1" fmla="*/ 98676 w 592058"/>
                <a:gd name="connsiteY1" fmla="*/ 34743 h 311036"/>
                <a:gd name="connsiteX2" fmla="*/ 128279 w 592058"/>
                <a:gd name="connsiteY2" fmla="*/ 5140 h 311036"/>
                <a:gd name="connsiteX3" fmla="*/ 134858 w 592058"/>
                <a:gd name="connsiteY3" fmla="*/ 15008 h 311036"/>
                <a:gd name="connsiteX4" fmla="*/ 187485 w 592058"/>
                <a:gd name="connsiteY4" fmla="*/ 146576 h 311036"/>
                <a:gd name="connsiteX5" fmla="*/ 256558 w 592058"/>
                <a:gd name="connsiteY5" fmla="*/ 222228 h 311036"/>
                <a:gd name="connsiteX6" fmla="*/ 391416 w 592058"/>
                <a:gd name="connsiteY6" fmla="*/ 268277 h 311036"/>
                <a:gd name="connsiteX7" fmla="*/ 483514 w 592058"/>
                <a:gd name="connsiteY7" fmla="*/ 288012 h 311036"/>
                <a:gd name="connsiteX8" fmla="*/ 592058 w 592058"/>
                <a:gd name="connsiteY8" fmla="*/ 311036 h 311036"/>
                <a:gd name="connsiteX0" fmla="*/ 0 w 592058"/>
                <a:gd name="connsiteY0" fmla="*/ 23425 h 312875"/>
                <a:gd name="connsiteX1" fmla="*/ 51051 w 592058"/>
                <a:gd name="connsiteY1" fmla="*/ 65157 h 312875"/>
                <a:gd name="connsiteX2" fmla="*/ 128279 w 592058"/>
                <a:gd name="connsiteY2" fmla="*/ 6979 h 312875"/>
                <a:gd name="connsiteX3" fmla="*/ 134858 w 592058"/>
                <a:gd name="connsiteY3" fmla="*/ 16847 h 312875"/>
                <a:gd name="connsiteX4" fmla="*/ 187485 w 592058"/>
                <a:gd name="connsiteY4" fmla="*/ 148415 h 312875"/>
                <a:gd name="connsiteX5" fmla="*/ 256558 w 592058"/>
                <a:gd name="connsiteY5" fmla="*/ 224067 h 312875"/>
                <a:gd name="connsiteX6" fmla="*/ 391416 w 592058"/>
                <a:gd name="connsiteY6" fmla="*/ 270116 h 312875"/>
                <a:gd name="connsiteX7" fmla="*/ 483514 w 592058"/>
                <a:gd name="connsiteY7" fmla="*/ 289851 h 312875"/>
                <a:gd name="connsiteX8" fmla="*/ 592058 w 592058"/>
                <a:gd name="connsiteY8" fmla="*/ 312875 h 312875"/>
                <a:gd name="connsiteX0" fmla="*/ 0 w 592058"/>
                <a:gd name="connsiteY0" fmla="*/ 20329 h 309779"/>
                <a:gd name="connsiteX1" fmla="*/ 51051 w 592058"/>
                <a:gd name="connsiteY1" fmla="*/ 62061 h 309779"/>
                <a:gd name="connsiteX2" fmla="*/ 128279 w 592058"/>
                <a:gd name="connsiteY2" fmla="*/ 3883 h 309779"/>
                <a:gd name="connsiteX3" fmla="*/ 180102 w 592058"/>
                <a:gd name="connsiteY3" fmla="*/ 20895 h 309779"/>
                <a:gd name="connsiteX4" fmla="*/ 187485 w 592058"/>
                <a:gd name="connsiteY4" fmla="*/ 145319 h 309779"/>
                <a:gd name="connsiteX5" fmla="*/ 256558 w 592058"/>
                <a:gd name="connsiteY5" fmla="*/ 220971 h 309779"/>
                <a:gd name="connsiteX6" fmla="*/ 391416 w 592058"/>
                <a:gd name="connsiteY6" fmla="*/ 267020 h 309779"/>
                <a:gd name="connsiteX7" fmla="*/ 483514 w 592058"/>
                <a:gd name="connsiteY7" fmla="*/ 286755 h 309779"/>
                <a:gd name="connsiteX8" fmla="*/ 592058 w 592058"/>
                <a:gd name="connsiteY8" fmla="*/ 309779 h 309779"/>
                <a:gd name="connsiteX0" fmla="*/ 0 w 592058"/>
                <a:gd name="connsiteY0" fmla="*/ 26192 h 315642"/>
                <a:gd name="connsiteX1" fmla="*/ 51051 w 592058"/>
                <a:gd name="connsiteY1" fmla="*/ 67924 h 315642"/>
                <a:gd name="connsiteX2" fmla="*/ 90179 w 592058"/>
                <a:gd name="connsiteY2" fmla="*/ 2602 h 315642"/>
                <a:gd name="connsiteX3" fmla="*/ 180102 w 592058"/>
                <a:gd name="connsiteY3" fmla="*/ 26758 h 315642"/>
                <a:gd name="connsiteX4" fmla="*/ 187485 w 592058"/>
                <a:gd name="connsiteY4" fmla="*/ 151182 h 315642"/>
                <a:gd name="connsiteX5" fmla="*/ 256558 w 592058"/>
                <a:gd name="connsiteY5" fmla="*/ 226834 h 315642"/>
                <a:gd name="connsiteX6" fmla="*/ 391416 w 592058"/>
                <a:gd name="connsiteY6" fmla="*/ 272883 h 315642"/>
                <a:gd name="connsiteX7" fmla="*/ 483514 w 592058"/>
                <a:gd name="connsiteY7" fmla="*/ 292618 h 315642"/>
                <a:gd name="connsiteX8" fmla="*/ 592058 w 592058"/>
                <a:gd name="connsiteY8" fmla="*/ 315642 h 315642"/>
                <a:gd name="connsiteX0" fmla="*/ 0 w 592058"/>
                <a:gd name="connsiteY0" fmla="*/ 26192 h 315642"/>
                <a:gd name="connsiteX1" fmla="*/ 51051 w 592058"/>
                <a:gd name="connsiteY1" fmla="*/ 67924 h 315642"/>
                <a:gd name="connsiteX2" fmla="*/ 90179 w 592058"/>
                <a:gd name="connsiteY2" fmla="*/ 2602 h 315642"/>
                <a:gd name="connsiteX3" fmla="*/ 125333 w 592058"/>
                <a:gd name="connsiteY3" fmla="*/ 26758 h 315642"/>
                <a:gd name="connsiteX4" fmla="*/ 187485 w 592058"/>
                <a:gd name="connsiteY4" fmla="*/ 151182 h 315642"/>
                <a:gd name="connsiteX5" fmla="*/ 256558 w 592058"/>
                <a:gd name="connsiteY5" fmla="*/ 226834 h 315642"/>
                <a:gd name="connsiteX6" fmla="*/ 391416 w 592058"/>
                <a:gd name="connsiteY6" fmla="*/ 272883 h 315642"/>
                <a:gd name="connsiteX7" fmla="*/ 483514 w 592058"/>
                <a:gd name="connsiteY7" fmla="*/ 292618 h 315642"/>
                <a:gd name="connsiteX8" fmla="*/ 592058 w 592058"/>
                <a:gd name="connsiteY8" fmla="*/ 315642 h 315642"/>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56558 w 592058"/>
                <a:gd name="connsiteY5" fmla="*/ 226345 h 315153"/>
                <a:gd name="connsiteX6" fmla="*/ 391416 w 592058"/>
                <a:gd name="connsiteY6" fmla="*/ 272394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91416 w 592058"/>
                <a:gd name="connsiteY6" fmla="*/ 272394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86654 w 592058"/>
                <a:gd name="connsiteY6" fmla="*/ 284301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86654 w 592058"/>
                <a:gd name="connsiteY6" fmla="*/ 284301 h 315153"/>
                <a:gd name="connsiteX7" fmla="*/ 469227 w 592058"/>
                <a:gd name="connsiteY7" fmla="*/ 306416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77129 w 592058"/>
                <a:gd name="connsiteY6" fmla="*/ 293826 h 315153"/>
                <a:gd name="connsiteX7" fmla="*/ 469227 w 592058"/>
                <a:gd name="connsiteY7" fmla="*/ 306416 h 315153"/>
                <a:gd name="connsiteX8" fmla="*/ 592058 w 592058"/>
                <a:gd name="connsiteY8" fmla="*/ 315153 h 3151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92058" h="315153">
                  <a:moveTo>
                    <a:pt x="0" y="25703"/>
                  </a:moveTo>
                  <a:cubicBezTo>
                    <a:pt x="38648" y="33652"/>
                    <a:pt x="36021" y="71367"/>
                    <a:pt x="51051" y="67435"/>
                  </a:cubicBezTo>
                  <a:cubicBezTo>
                    <a:pt x="66081" y="63503"/>
                    <a:pt x="75021" y="8577"/>
                    <a:pt x="90179" y="2113"/>
                  </a:cubicBezTo>
                  <a:cubicBezTo>
                    <a:pt x="105337" y="-4351"/>
                    <a:pt x="125784" y="3888"/>
                    <a:pt x="142002" y="28651"/>
                  </a:cubicBezTo>
                  <a:cubicBezTo>
                    <a:pt x="158220" y="53414"/>
                    <a:pt x="164424" y="114966"/>
                    <a:pt x="187485" y="150693"/>
                  </a:cubicBezTo>
                  <a:cubicBezTo>
                    <a:pt x="210546" y="186420"/>
                    <a:pt x="248764" y="219159"/>
                    <a:pt x="280371" y="243014"/>
                  </a:cubicBezTo>
                  <a:cubicBezTo>
                    <a:pt x="311978" y="266870"/>
                    <a:pt x="345653" y="283259"/>
                    <a:pt x="377129" y="293826"/>
                  </a:cubicBezTo>
                  <a:cubicBezTo>
                    <a:pt x="408605" y="304393"/>
                    <a:pt x="433406" y="302862"/>
                    <a:pt x="469227" y="306416"/>
                  </a:cubicBezTo>
                  <a:cubicBezTo>
                    <a:pt x="505048" y="309970"/>
                    <a:pt x="555877" y="307478"/>
                    <a:pt x="592058" y="315153"/>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cxnSp macro="">
          <xdr:nvCxnSpPr>
            <xdr:cNvPr id="181" name="Straight Connector 180">
              <a:extLst>
                <a:ext uri="{FF2B5EF4-FFF2-40B4-BE49-F238E27FC236}">
                  <a16:creationId xmlns:a16="http://schemas.microsoft.com/office/drawing/2014/main" id="{00000000-0008-0000-0200-0000B5000000}"/>
                </a:ext>
              </a:extLst>
            </xdr:cNvPr>
            <xdr:cNvCxnSpPr/>
          </xdr:nvCxnSpPr>
          <xdr:spPr>
            <a:xfrm>
              <a:off x="2682244" y="1783098"/>
              <a:ext cx="0" cy="868669"/>
            </a:xfrm>
            <a:prstGeom prst="line">
              <a:avLst/>
            </a:prstGeom>
            <a:noFill/>
            <a:ln w="19050" cap="rnd">
              <a:solidFill>
                <a:schemeClr val="bg1"/>
              </a:solidFill>
            </a:ln>
          </xdr:spPr>
        </xdr:cxnSp>
        <xdr:cxnSp macro="">
          <xdr:nvCxnSpPr>
            <xdr:cNvPr id="182" name="Straight Connector 181">
              <a:extLst>
                <a:ext uri="{FF2B5EF4-FFF2-40B4-BE49-F238E27FC236}">
                  <a16:creationId xmlns:a16="http://schemas.microsoft.com/office/drawing/2014/main" id="{00000000-0008-0000-0200-0000B6000000}"/>
                </a:ext>
              </a:extLst>
            </xdr:cNvPr>
            <xdr:cNvCxnSpPr/>
          </xdr:nvCxnSpPr>
          <xdr:spPr>
            <a:xfrm>
              <a:off x="2621318" y="2194560"/>
              <a:ext cx="731151" cy="1"/>
            </a:xfrm>
            <a:prstGeom prst="line">
              <a:avLst/>
            </a:prstGeom>
            <a:noFill/>
            <a:ln w="19050" cap="rnd">
              <a:solidFill>
                <a:schemeClr val="bg1"/>
              </a:solidFill>
            </a:ln>
          </xdr:spPr>
        </xdr:cxnSp>
      </xdr:grpSp>
    </xdr:grpSp>
    <xdr:clientData/>
  </xdr:twoCellAnchor>
  <xdr:twoCellAnchor editAs="oneCell">
    <xdr:from>
      <xdr:col>29</xdr:col>
      <xdr:colOff>0</xdr:colOff>
      <xdr:row>46</xdr:row>
      <xdr:rowOff>0</xdr:rowOff>
    </xdr:from>
    <xdr:to>
      <xdr:col>37</xdr:col>
      <xdr:colOff>0</xdr:colOff>
      <xdr:row>54</xdr:row>
      <xdr:rowOff>0</xdr:rowOff>
    </xdr:to>
    <xdr:grpSp>
      <xdr:nvGrpSpPr>
        <xdr:cNvPr id="185" name="Group 184">
          <a:extLst>
            <a:ext uri="{FF2B5EF4-FFF2-40B4-BE49-F238E27FC236}">
              <a16:creationId xmlns:a16="http://schemas.microsoft.com/office/drawing/2014/main" id="{00000000-0008-0000-0200-0000B9000000}"/>
            </a:ext>
          </a:extLst>
        </xdr:cNvPr>
        <xdr:cNvGrpSpPr/>
      </xdr:nvGrpSpPr>
      <xdr:grpSpPr>
        <a:xfrm>
          <a:off x="7775222" y="12333111"/>
          <a:ext cx="2144889" cy="2144889"/>
          <a:chOff x="1889800" y="1691659"/>
          <a:chExt cx="2194434" cy="2194536"/>
        </a:xfrm>
      </xdr:grpSpPr>
      <xdr:sp macro="" textlink="">
        <xdr:nvSpPr>
          <xdr:cNvPr id="186" name="Rectangle 185">
            <a:extLst>
              <a:ext uri="{FF2B5EF4-FFF2-40B4-BE49-F238E27FC236}">
                <a16:creationId xmlns:a16="http://schemas.microsoft.com/office/drawing/2014/main" id="{00000000-0008-0000-0200-0000BA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87" name="TextBox 27">
            <a:extLst>
              <a:ext uri="{FF2B5EF4-FFF2-40B4-BE49-F238E27FC236}">
                <a16:creationId xmlns:a16="http://schemas.microsoft.com/office/drawing/2014/main" id="{00000000-0008-0000-0200-0000BB000000}"/>
              </a:ext>
            </a:extLst>
          </xdr:cNvPr>
          <xdr:cNvSpPr txBox="1">
            <a:spLocks noChangeAspect="1"/>
          </xdr:cNvSpPr>
        </xdr:nvSpPr>
        <xdr:spPr>
          <a:xfrm>
            <a:off x="2987008" y="3337561"/>
            <a:ext cx="1097226"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kern="1200">
                <a:solidFill>
                  <a:srgbClr val="00B050"/>
                </a:solidFill>
                <a:latin typeface="Arial" panose="020B0604020202020204" pitchFamily="34" charset="0"/>
                <a:ea typeface="+mn-ea"/>
                <a:cs typeface="Arial" panose="020B0604020202020204" pitchFamily="34" charset="0"/>
              </a:rPr>
              <a:t>START RAMP</a:t>
            </a:r>
          </a:p>
        </xdr:txBody>
      </xdr:sp>
      <xdr:sp macro="" textlink="">
        <xdr:nvSpPr>
          <xdr:cNvPr id="188" name="TextBox 38">
            <a:extLst>
              <a:ext uri="{FF2B5EF4-FFF2-40B4-BE49-F238E27FC236}">
                <a16:creationId xmlns:a16="http://schemas.microsoft.com/office/drawing/2014/main" id="{00000000-0008-0000-0200-0000BC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89" name="TextBox 24">
            <a:extLst>
              <a:ext uri="{FF2B5EF4-FFF2-40B4-BE49-F238E27FC236}">
                <a16:creationId xmlns:a16="http://schemas.microsoft.com/office/drawing/2014/main" id="{00000000-0008-0000-0200-0000BD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90" name="TextBox 30">
            <a:extLst>
              <a:ext uri="{FF2B5EF4-FFF2-40B4-BE49-F238E27FC236}">
                <a16:creationId xmlns:a16="http://schemas.microsoft.com/office/drawing/2014/main" id="{00000000-0008-0000-0200-0000BE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91" name="TextBox 31">
            <a:extLst>
              <a:ext uri="{FF2B5EF4-FFF2-40B4-BE49-F238E27FC236}">
                <a16:creationId xmlns:a16="http://schemas.microsoft.com/office/drawing/2014/main" id="{00000000-0008-0000-0200-0000BF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92" name="TextBox 17">
            <a:extLst>
              <a:ext uri="{FF2B5EF4-FFF2-40B4-BE49-F238E27FC236}">
                <a16:creationId xmlns:a16="http://schemas.microsoft.com/office/drawing/2014/main" id="{00000000-0008-0000-0200-0000C0000000}"/>
              </a:ext>
            </a:extLst>
          </xdr:cNvPr>
          <xdr:cNvSpPr txBox="1">
            <a:spLocks noChangeAspect="1"/>
          </xdr:cNvSpPr>
        </xdr:nvSpPr>
        <xdr:spPr>
          <a:xfrm>
            <a:off x="188980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93" name="TextBox 18">
            <a:extLst>
              <a:ext uri="{FF2B5EF4-FFF2-40B4-BE49-F238E27FC236}">
                <a16:creationId xmlns:a16="http://schemas.microsoft.com/office/drawing/2014/main" id="{00000000-0008-0000-0200-0000C1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Lim</a:t>
            </a:r>
            <a:endParaRPr lang="en-US">
              <a:solidFill>
                <a:schemeClr val="bg1"/>
              </a:solidFill>
              <a:latin typeface="Comic Sans MS" panose="030F0702030302020204" pitchFamily="66" charset="0"/>
            </a:endParaRPr>
          </a:p>
        </xdr:txBody>
      </xdr:sp>
      <xdr:sp macro="" textlink="">
        <xdr:nvSpPr>
          <xdr:cNvPr id="194" name="TextBox 35">
            <a:extLst>
              <a:ext uri="{FF2B5EF4-FFF2-40B4-BE49-F238E27FC236}">
                <a16:creationId xmlns:a16="http://schemas.microsoft.com/office/drawing/2014/main" id="{00000000-0008-0000-0200-0000C2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95" name="Freeform 194">
            <a:extLst>
              <a:ext uri="{FF2B5EF4-FFF2-40B4-BE49-F238E27FC236}">
                <a16:creationId xmlns:a16="http://schemas.microsoft.com/office/drawing/2014/main" id="{00000000-0008-0000-0200-0000C3000000}"/>
              </a:ext>
            </a:extLst>
          </xdr:cNvPr>
          <xdr:cNvSpPr/>
        </xdr:nvSpPr>
        <xdr:spPr>
          <a:xfrm>
            <a:off x="2674374" y="1872558"/>
            <a:ext cx="621890" cy="32495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24952">
                <a:moveTo>
                  <a:pt x="0" y="324952"/>
                </a:moveTo>
                <a:cubicBezTo>
                  <a:pt x="38714" y="220894"/>
                  <a:pt x="77429" y="116836"/>
                  <a:pt x="103239" y="98810"/>
                </a:cubicBezTo>
                <a:cubicBezTo>
                  <a:pt x="129049" y="80784"/>
                  <a:pt x="138061" y="211881"/>
                  <a:pt x="154858" y="216797"/>
                </a:cubicBezTo>
                <a:cubicBezTo>
                  <a:pt x="171655" y="221713"/>
                  <a:pt x="182717" y="155346"/>
                  <a:pt x="204020" y="128307"/>
                </a:cubicBezTo>
                <a:cubicBezTo>
                  <a:pt x="225323" y="101268"/>
                  <a:pt x="251133" y="74638"/>
                  <a:pt x="282678" y="54564"/>
                </a:cubicBezTo>
                <a:cubicBezTo>
                  <a:pt x="314223" y="34490"/>
                  <a:pt x="362565" y="10729"/>
                  <a:pt x="393291" y="7861"/>
                </a:cubicBezTo>
                <a:cubicBezTo>
                  <a:pt x="424017" y="4993"/>
                  <a:pt x="441223" y="38587"/>
                  <a:pt x="467032" y="37358"/>
                </a:cubicBezTo>
                <a:cubicBezTo>
                  <a:pt x="492841" y="36129"/>
                  <a:pt x="522338" y="4174"/>
                  <a:pt x="548148" y="487"/>
                </a:cubicBezTo>
                <a:cubicBezTo>
                  <a:pt x="573958" y="-3200"/>
                  <a:pt x="602635" y="15236"/>
                  <a:pt x="621890" y="15236"/>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96" name="TextBox 39">
            <a:extLst>
              <a:ext uri="{FF2B5EF4-FFF2-40B4-BE49-F238E27FC236}">
                <a16:creationId xmlns:a16="http://schemas.microsoft.com/office/drawing/2014/main" id="{00000000-0008-0000-0200-0000C4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197" name="Straight Connector 196">
            <a:extLst>
              <a:ext uri="{FF2B5EF4-FFF2-40B4-BE49-F238E27FC236}">
                <a16:creationId xmlns:a16="http://schemas.microsoft.com/office/drawing/2014/main" id="{00000000-0008-0000-0200-0000C5000000}"/>
              </a:ext>
            </a:extLst>
          </xdr:cNvPr>
          <xdr:cNvCxnSpPr/>
        </xdr:nvCxnSpPr>
        <xdr:spPr>
          <a:xfrm flipV="1">
            <a:off x="2682244" y="2394879"/>
            <a:ext cx="245479" cy="161049"/>
          </a:xfrm>
          <a:prstGeom prst="line">
            <a:avLst/>
          </a:prstGeom>
          <a:noFill/>
          <a:ln w="25400" cap="rnd">
            <a:solidFill>
              <a:schemeClr val="accent1"/>
            </a:solidFill>
          </a:ln>
        </xdr:spPr>
      </xdr:cxnSp>
      <xdr:cxnSp macro="">
        <xdr:nvCxnSpPr>
          <xdr:cNvPr id="198" name="Straight Connector 197">
            <a:extLst>
              <a:ext uri="{FF2B5EF4-FFF2-40B4-BE49-F238E27FC236}">
                <a16:creationId xmlns:a16="http://schemas.microsoft.com/office/drawing/2014/main" id="{00000000-0008-0000-0200-0000C6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99" name="Straight Connector 198">
            <a:extLst>
              <a:ext uri="{FF2B5EF4-FFF2-40B4-BE49-F238E27FC236}">
                <a16:creationId xmlns:a16="http://schemas.microsoft.com/office/drawing/2014/main" id="{00000000-0008-0000-0200-0000C7000000}"/>
              </a:ext>
            </a:extLst>
          </xdr:cNvPr>
          <xdr:cNvCxnSpPr/>
        </xdr:nvCxnSpPr>
        <xdr:spPr>
          <a:xfrm>
            <a:off x="2621315" y="1828816"/>
            <a:ext cx="60929" cy="0"/>
          </a:xfrm>
          <a:prstGeom prst="line">
            <a:avLst/>
          </a:prstGeom>
          <a:noFill/>
          <a:ln w="19050" cap="rnd">
            <a:solidFill>
              <a:schemeClr val="bg1"/>
            </a:solidFill>
          </a:ln>
        </xdr:spPr>
      </xdr:cxnSp>
      <xdr:cxnSp macro="">
        <xdr:nvCxnSpPr>
          <xdr:cNvPr id="200" name="Straight Connector 199">
            <a:extLst>
              <a:ext uri="{FF2B5EF4-FFF2-40B4-BE49-F238E27FC236}">
                <a16:creationId xmlns:a16="http://schemas.microsoft.com/office/drawing/2014/main" id="{00000000-0008-0000-0200-0000C8000000}"/>
              </a:ext>
            </a:extLst>
          </xdr:cNvPr>
          <xdr:cNvCxnSpPr/>
        </xdr:nvCxnSpPr>
        <xdr:spPr>
          <a:xfrm>
            <a:off x="3323623" y="2560035"/>
            <a:ext cx="0" cy="91735"/>
          </a:xfrm>
          <a:prstGeom prst="line">
            <a:avLst/>
          </a:prstGeom>
          <a:noFill/>
          <a:ln w="19050" cap="rnd">
            <a:solidFill>
              <a:schemeClr val="bg1"/>
            </a:solidFill>
          </a:ln>
        </xdr:spPr>
      </xdr:cxnSp>
      <xdr:cxnSp macro="">
        <xdr:nvCxnSpPr>
          <xdr:cNvPr id="201" name="Straight Connector 200">
            <a:extLst>
              <a:ext uri="{FF2B5EF4-FFF2-40B4-BE49-F238E27FC236}">
                <a16:creationId xmlns:a16="http://schemas.microsoft.com/office/drawing/2014/main" id="{00000000-0008-0000-0200-0000C9000000}"/>
              </a:ext>
            </a:extLst>
          </xdr:cNvPr>
          <xdr:cNvCxnSpPr/>
        </xdr:nvCxnSpPr>
        <xdr:spPr>
          <a:xfrm>
            <a:off x="2682244" y="1783098"/>
            <a:ext cx="0" cy="868669"/>
          </a:xfrm>
          <a:prstGeom prst="line">
            <a:avLst/>
          </a:prstGeom>
          <a:noFill/>
          <a:ln w="19050" cap="rnd">
            <a:solidFill>
              <a:schemeClr val="bg1"/>
            </a:solidFill>
          </a:ln>
        </xdr:spPr>
      </xdr:cxnSp>
      <xdr:cxnSp macro="">
        <xdr:nvCxnSpPr>
          <xdr:cNvPr id="202" name="Straight Connector 201">
            <a:extLst>
              <a:ext uri="{FF2B5EF4-FFF2-40B4-BE49-F238E27FC236}">
                <a16:creationId xmlns:a16="http://schemas.microsoft.com/office/drawing/2014/main" id="{00000000-0008-0000-0200-0000CA000000}"/>
              </a:ext>
            </a:extLst>
          </xdr:cNvPr>
          <xdr:cNvCxnSpPr/>
        </xdr:nvCxnSpPr>
        <xdr:spPr>
          <a:xfrm>
            <a:off x="2621318" y="2194560"/>
            <a:ext cx="60929" cy="0"/>
          </a:xfrm>
          <a:prstGeom prst="line">
            <a:avLst/>
          </a:prstGeom>
          <a:noFill/>
          <a:ln w="19050" cap="rnd">
            <a:solidFill>
              <a:schemeClr val="bg1"/>
            </a:solidFill>
          </a:ln>
        </xdr:spPr>
      </xdr:cxnSp>
      <xdr:cxnSp macro="">
        <xdr:nvCxnSpPr>
          <xdr:cNvPr id="203" name="Straight Connector 202">
            <a:extLst>
              <a:ext uri="{FF2B5EF4-FFF2-40B4-BE49-F238E27FC236}">
                <a16:creationId xmlns:a16="http://schemas.microsoft.com/office/drawing/2014/main" id="{00000000-0008-0000-0200-0000CB000000}"/>
              </a:ext>
            </a:extLst>
          </xdr:cNvPr>
          <xdr:cNvCxnSpPr/>
        </xdr:nvCxnSpPr>
        <xdr:spPr>
          <a:xfrm>
            <a:off x="2621318" y="2194560"/>
            <a:ext cx="731151" cy="1"/>
          </a:xfrm>
          <a:prstGeom prst="line">
            <a:avLst/>
          </a:prstGeom>
          <a:noFill/>
          <a:ln w="19050" cap="rnd">
            <a:solidFill>
              <a:schemeClr val="bg1"/>
            </a:solidFill>
          </a:ln>
        </xdr:spPr>
      </xdr:cxnSp>
      <xdr:sp macro="" textlink="">
        <xdr:nvSpPr>
          <xdr:cNvPr id="204" name="TextBox 43">
            <a:extLst>
              <a:ext uri="{FF2B5EF4-FFF2-40B4-BE49-F238E27FC236}">
                <a16:creationId xmlns:a16="http://schemas.microsoft.com/office/drawing/2014/main" id="{00000000-0008-0000-0200-0000CC000000}"/>
              </a:ext>
            </a:extLst>
          </xdr:cNvPr>
          <xdr:cNvSpPr txBox="1">
            <a:spLocks noChangeAspect="1"/>
          </xdr:cNvSpPr>
        </xdr:nvSpPr>
        <xdr:spPr>
          <a:xfrm>
            <a:off x="268195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Start</a:t>
            </a:r>
            <a:endParaRPr lang="en-US" sz="1200">
              <a:solidFill>
                <a:schemeClr val="bg1"/>
              </a:solidFill>
              <a:latin typeface="Comic Sans MS" panose="030F0702030302020204" pitchFamily="66" charset="0"/>
            </a:endParaRPr>
          </a:p>
        </xdr:txBody>
      </xdr:sp>
      <xdr:sp macro="" textlink="">
        <xdr:nvSpPr>
          <xdr:cNvPr id="205" name="Freeform 204">
            <a:extLst>
              <a:ext uri="{FF2B5EF4-FFF2-40B4-BE49-F238E27FC236}">
                <a16:creationId xmlns:a16="http://schemas.microsoft.com/office/drawing/2014/main" id="{00000000-0008-0000-0200-0000CD000000}"/>
              </a:ext>
            </a:extLst>
          </xdr:cNvPr>
          <xdr:cNvSpPr/>
        </xdr:nvSpPr>
        <xdr:spPr>
          <a:xfrm>
            <a:off x="2926556" y="2273942"/>
            <a:ext cx="376238" cy="123977"/>
          </a:xfrm>
          <a:custGeom>
            <a:avLst/>
            <a:gdLst>
              <a:gd name="connsiteX0" fmla="*/ 0 w 376238"/>
              <a:gd name="connsiteY0" fmla="*/ 123977 h 123977"/>
              <a:gd name="connsiteX1" fmla="*/ 47625 w 376238"/>
              <a:gd name="connsiteY1" fmla="*/ 19202 h 123977"/>
              <a:gd name="connsiteX2" fmla="*/ 104775 w 376238"/>
              <a:gd name="connsiteY2" fmla="*/ 152 h 123977"/>
              <a:gd name="connsiteX3" fmla="*/ 169069 w 376238"/>
              <a:gd name="connsiteY3" fmla="*/ 12058 h 123977"/>
              <a:gd name="connsiteX4" fmla="*/ 228600 w 376238"/>
              <a:gd name="connsiteY4" fmla="*/ 43014 h 123977"/>
              <a:gd name="connsiteX5" fmla="*/ 276225 w 376238"/>
              <a:gd name="connsiteY5" fmla="*/ 21583 h 123977"/>
              <a:gd name="connsiteX6" fmla="*/ 326232 w 376238"/>
              <a:gd name="connsiteY6" fmla="*/ 21583 h 123977"/>
              <a:gd name="connsiteX7" fmla="*/ 376238 w 376238"/>
              <a:gd name="connsiteY7" fmla="*/ 45396 h 123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76238" h="123977">
                <a:moveTo>
                  <a:pt x="0" y="123977"/>
                </a:moveTo>
                <a:cubicBezTo>
                  <a:pt x="15081" y="81908"/>
                  <a:pt x="30163" y="39839"/>
                  <a:pt x="47625" y="19202"/>
                </a:cubicBezTo>
                <a:cubicBezTo>
                  <a:pt x="65087" y="-1435"/>
                  <a:pt x="84534" y="1343"/>
                  <a:pt x="104775" y="152"/>
                </a:cubicBezTo>
                <a:cubicBezTo>
                  <a:pt x="125016" y="-1039"/>
                  <a:pt x="148432" y="4914"/>
                  <a:pt x="169069" y="12058"/>
                </a:cubicBezTo>
                <a:cubicBezTo>
                  <a:pt x="189706" y="19202"/>
                  <a:pt x="210741" y="41427"/>
                  <a:pt x="228600" y="43014"/>
                </a:cubicBezTo>
                <a:cubicBezTo>
                  <a:pt x="246459" y="44601"/>
                  <a:pt x="259953" y="25155"/>
                  <a:pt x="276225" y="21583"/>
                </a:cubicBezTo>
                <a:cubicBezTo>
                  <a:pt x="292497" y="18011"/>
                  <a:pt x="309563" y="17614"/>
                  <a:pt x="326232" y="21583"/>
                </a:cubicBezTo>
                <a:cubicBezTo>
                  <a:pt x="342901" y="25552"/>
                  <a:pt x="359966" y="44602"/>
                  <a:pt x="376238" y="45396"/>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206" name="Straight Connector 205">
            <a:extLst>
              <a:ext uri="{FF2B5EF4-FFF2-40B4-BE49-F238E27FC236}">
                <a16:creationId xmlns:a16="http://schemas.microsoft.com/office/drawing/2014/main" id="{00000000-0008-0000-0200-0000CE000000}"/>
              </a:ext>
            </a:extLst>
          </xdr:cNvPr>
          <xdr:cNvCxnSpPr/>
        </xdr:nvCxnSpPr>
        <xdr:spPr>
          <a:xfrm>
            <a:off x="2927723" y="1783098"/>
            <a:ext cx="1" cy="868672"/>
          </a:xfrm>
          <a:prstGeom prst="line">
            <a:avLst/>
          </a:prstGeom>
          <a:noFill/>
          <a:ln w="9525" cap="rnd">
            <a:solidFill>
              <a:schemeClr val="bg1"/>
            </a:solidFill>
            <a:prstDash val="sysDash"/>
          </a:ln>
        </xdr:spPr>
      </xdr:cxnSp>
      <xdr:cxnSp macro="">
        <xdr:nvCxnSpPr>
          <xdr:cNvPr id="207" name="Straight Connector 206">
            <a:extLst>
              <a:ext uri="{FF2B5EF4-FFF2-40B4-BE49-F238E27FC236}">
                <a16:creationId xmlns:a16="http://schemas.microsoft.com/office/drawing/2014/main" id="{00000000-0008-0000-0200-0000CF000000}"/>
              </a:ext>
            </a:extLst>
          </xdr:cNvPr>
          <xdr:cNvCxnSpPr/>
        </xdr:nvCxnSpPr>
        <xdr:spPr>
          <a:xfrm>
            <a:off x="2621318" y="1939899"/>
            <a:ext cx="731151" cy="1"/>
          </a:xfrm>
          <a:prstGeom prst="line">
            <a:avLst/>
          </a:prstGeom>
          <a:noFill/>
          <a:ln w="9525" cap="rnd">
            <a:solidFill>
              <a:schemeClr val="bg1"/>
            </a:solidFill>
            <a:prstDash val="sysDash"/>
          </a:ln>
        </xdr:spPr>
      </xdr:cxnSp>
    </xdr:grpSp>
    <xdr:clientData/>
  </xdr:twoCellAnchor>
  <xdr:twoCellAnchor editAs="oneCell">
    <xdr:from>
      <xdr:col>29</xdr:col>
      <xdr:colOff>0</xdr:colOff>
      <xdr:row>56</xdr:row>
      <xdr:rowOff>0</xdr:rowOff>
    </xdr:from>
    <xdr:to>
      <xdr:col>37</xdr:col>
      <xdr:colOff>0</xdr:colOff>
      <xdr:row>64</xdr:row>
      <xdr:rowOff>7936</xdr:rowOff>
    </xdr:to>
    <xdr:grpSp>
      <xdr:nvGrpSpPr>
        <xdr:cNvPr id="208" name="Group 207">
          <a:extLst>
            <a:ext uri="{FF2B5EF4-FFF2-40B4-BE49-F238E27FC236}">
              <a16:creationId xmlns:a16="http://schemas.microsoft.com/office/drawing/2014/main" id="{00000000-0008-0000-0200-0000D0000000}"/>
            </a:ext>
          </a:extLst>
        </xdr:cNvPr>
        <xdr:cNvGrpSpPr/>
      </xdr:nvGrpSpPr>
      <xdr:grpSpPr>
        <a:xfrm>
          <a:off x="7775222" y="15014222"/>
          <a:ext cx="2144889" cy="2152825"/>
          <a:chOff x="1889800" y="1691659"/>
          <a:chExt cx="2194434" cy="2194536"/>
        </a:xfrm>
      </xdr:grpSpPr>
      <xdr:sp macro="" textlink="">
        <xdr:nvSpPr>
          <xdr:cNvPr id="209" name="TextBox 27">
            <a:extLst>
              <a:ext uri="{FF2B5EF4-FFF2-40B4-BE49-F238E27FC236}">
                <a16:creationId xmlns:a16="http://schemas.microsoft.com/office/drawing/2014/main" id="{00000000-0008-0000-0200-0000D1000000}"/>
              </a:ext>
            </a:extLst>
          </xdr:cNvPr>
          <xdr:cNvSpPr txBox="1">
            <a:spLocks noChangeAspect="1"/>
          </xdr:cNvSpPr>
        </xdr:nvSpPr>
        <xdr:spPr>
          <a:xfrm>
            <a:off x="2987008" y="3337561"/>
            <a:ext cx="1097226"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STOP RAMP</a:t>
            </a:r>
          </a:p>
        </xdr:txBody>
      </xdr:sp>
      <xdr:sp macro="" textlink="">
        <xdr:nvSpPr>
          <xdr:cNvPr id="210" name="TextBox 38">
            <a:extLst>
              <a:ext uri="{FF2B5EF4-FFF2-40B4-BE49-F238E27FC236}">
                <a16:creationId xmlns:a16="http://schemas.microsoft.com/office/drawing/2014/main" id="{00000000-0008-0000-0200-0000D2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11" name="TextBox 24">
            <a:extLst>
              <a:ext uri="{FF2B5EF4-FFF2-40B4-BE49-F238E27FC236}">
                <a16:creationId xmlns:a16="http://schemas.microsoft.com/office/drawing/2014/main" id="{00000000-0008-0000-0200-0000D3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212" name="TextBox 30">
            <a:extLst>
              <a:ext uri="{FF2B5EF4-FFF2-40B4-BE49-F238E27FC236}">
                <a16:creationId xmlns:a16="http://schemas.microsoft.com/office/drawing/2014/main" id="{00000000-0008-0000-0200-0000D4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213" name="TextBox 31">
            <a:extLst>
              <a:ext uri="{FF2B5EF4-FFF2-40B4-BE49-F238E27FC236}">
                <a16:creationId xmlns:a16="http://schemas.microsoft.com/office/drawing/2014/main" id="{00000000-0008-0000-0200-0000D5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214" name="TextBox 17">
            <a:extLst>
              <a:ext uri="{FF2B5EF4-FFF2-40B4-BE49-F238E27FC236}">
                <a16:creationId xmlns:a16="http://schemas.microsoft.com/office/drawing/2014/main" id="{00000000-0008-0000-0200-0000D6000000}"/>
              </a:ext>
            </a:extLst>
          </xdr:cNvPr>
          <xdr:cNvSpPr txBox="1">
            <a:spLocks noChangeAspect="1"/>
          </xdr:cNvSpPr>
        </xdr:nvSpPr>
        <xdr:spPr>
          <a:xfrm>
            <a:off x="188980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215" name="TextBox 18">
            <a:extLst>
              <a:ext uri="{FF2B5EF4-FFF2-40B4-BE49-F238E27FC236}">
                <a16:creationId xmlns:a16="http://schemas.microsoft.com/office/drawing/2014/main" id="{00000000-0008-0000-0200-0000D7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Lim</a:t>
            </a:r>
            <a:endParaRPr lang="en-US">
              <a:solidFill>
                <a:schemeClr val="bg1"/>
              </a:solidFill>
              <a:latin typeface="Comic Sans MS" panose="030F0702030302020204" pitchFamily="66" charset="0"/>
            </a:endParaRPr>
          </a:p>
        </xdr:txBody>
      </xdr:sp>
      <xdr:grpSp>
        <xdr:nvGrpSpPr>
          <xdr:cNvPr id="216" name="Group 215">
            <a:extLst>
              <a:ext uri="{FF2B5EF4-FFF2-40B4-BE49-F238E27FC236}">
                <a16:creationId xmlns:a16="http://schemas.microsoft.com/office/drawing/2014/main" id="{00000000-0008-0000-0200-0000D8000000}"/>
              </a:ext>
            </a:extLst>
          </xdr:cNvPr>
          <xdr:cNvGrpSpPr/>
        </xdr:nvGrpSpPr>
        <xdr:grpSpPr>
          <a:xfrm>
            <a:off x="2438439" y="1691659"/>
            <a:ext cx="1097280" cy="1097268"/>
            <a:chOff x="2438439" y="1691659"/>
            <a:chExt cx="1097280" cy="1097268"/>
          </a:xfrm>
        </xdr:grpSpPr>
        <xdr:sp macro="" textlink="">
          <xdr:nvSpPr>
            <xdr:cNvPr id="217" name="Rectangle 216">
              <a:extLst>
                <a:ext uri="{FF2B5EF4-FFF2-40B4-BE49-F238E27FC236}">
                  <a16:creationId xmlns:a16="http://schemas.microsoft.com/office/drawing/2014/main" id="{00000000-0008-0000-0200-0000D9000000}"/>
                </a:ext>
              </a:extLst>
            </xdr:cNvPr>
            <xdr:cNvSpPr/>
          </xdr:nvSpPr>
          <xdr:spPr>
            <a:xfrm>
              <a:off x="2438439" y="1691659"/>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18" name="Freeform 217">
              <a:extLst>
                <a:ext uri="{FF2B5EF4-FFF2-40B4-BE49-F238E27FC236}">
                  <a16:creationId xmlns:a16="http://schemas.microsoft.com/office/drawing/2014/main" id="{00000000-0008-0000-0200-0000DA000000}"/>
                </a:ext>
              </a:extLst>
            </xdr:cNvPr>
            <xdr:cNvSpPr/>
          </xdr:nvSpPr>
          <xdr:spPr>
            <a:xfrm flipH="1">
              <a:off x="2690458" y="1842543"/>
              <a:ext cx="621890" cy="34440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4858 w 621890"/>
                <a:gd name="connsiteY2" fmla="*/ 216797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92"/>
                <a:gd name="connsiteX1" fmla="*/ 91333 w 621890"/>
                <a:gd name="connsiteY1" fmla="*/ 305979 h 324992"/>
                <a:gd name="connsiteX2" fmla="*/ 157239 w 621890"/>
                <a:gd name="connsiteY2" fmla="*/ 259660 h 324992"/>
                <a:gd name="connsiteX3" fmla="*/ 234976 w 621890"/>
                <a:gd name="connsiteY3" fmla="*/ 180694 h 324992"/>
                <a:gd name="connsiteX4" fmla="*/ 313635 w 621890"/>
                <a:gd name="connsiteY4" fmla="*/ 18845 h 324992"/>
                <a:gd name="connsiteX5" fmla="*/ 393291 w 621890"/>
                <a:gd name="connsiteY5" fmla="*/ 7861 h 324992"/>
                <a:gd name="connsiteX6" fmla="*/ 467032 w 621890"/>
                <a:gd name="connsiteY6" fmla="*/ 37358 h 324992"/>
                <a:gd name="connsiteX7" fmla="*/ 548148 w 621890"/>
                <a:gd name="connsiteY7" fmla="*/ 487 h 324992"/>
                <a:gd name="connsiteX8" fmla="*/ 621890 w 621890"/>
                <a:gd name="connsiteY8" fmla="*/ 15236 h 324992"/>
                <a:gd name="connsiteX0" fmla="*/ 0 w 621890"/>
                <a:gd name="connsiteY0" fmla="*/ 324952 h 324989"/>
                <a:gd name="connsiteX1" fmla="*/ 91333 w 621890"/>
                <a:gd name="connsiteY1" fmla="*/ 305979 h 324989"/>
                <a:gd name="connsiteX2" fmla="*/ 159620 w 621890"/>
                <a:gd name="connsiteY2" fmla="*/ 264422 h 324989"/>
                <a:gd name="connsiteX3" fmla="*/ 234976 w 621890"/>
                <a:gd name="connsiteY3" fmla="*/ 180694 h 324989"/>
                <a:gd name="connsiteX4" fmla="*/ 313635 w 621890"/>
                <a:gd name="connsiteY4" fmla="*/ 18845 h 324989"/>
                <a:gd name="connsiteX5" fmla="*/ 393291 w 621890"/>
                <a:gd name="connsiteY5" fmla="*/ 7861 h 324989"/>
                <a:gd name="connsiteX6" fmla="*/ 467032 w 621890"/>
                <a:gd name="connsiteY6" fmla="*/ 37358 h 324989"/>
                <a:gd name="connsiteX7" fmla="*/ 548148 w 621890"/>
                <a:gd name="connsiteY7" fmla="*/ 487 h 324989"/>
                <a:gd name="connsiteX8" fmla="*/ 621890 w 621890"/>
                <a:gd name="connsiteY8" fmla="*/ 15236 h 324989"/>
                <a:gd name="connsiteX0" fmla="*/ 0 w 621890"/>
                <a:gd name="connsiteY0" fmla="*/ 331277 h 331314"/>
                <a:gd name="connsiteX1" fmla="*/ 91333 w 621890"/>
                <a:gd name="connsiteY1" fmla="*/ 312304 h 331314"/>
                <a:gd name="connsiteX2" fmla="*/ 159620 w 621890"/>
                <a:gd name="connsiteY2" fmla="*/ 270747 h 331314"/>
                <a:gd name="connsiteX3" fmla="*/ 234976 w 621890"/>
                <a:gd name="connsiteY3" fmla="*/ 187019 h 331314"/>
                <a:gd name="connsiteX4" fmla="*/ 313635 w 621890"/>
                <a:gd name="connsiteY4" fmla="*/ 25170 h 331314"/>
                <a:gd name="connsiteX5" fmla="*/ 369479 w 621890"/>
                <a:gd name="connsiteY5" fmla="*/ 2279 h 331314"/>
                <a:gd name="connsiteX6" fmla="*/ 467032 w 621890"/>
                <a:gd name="connsiteY6" fmla="*/ 43683 h 331314"/>
                <a:gd name="connsiteX7" fmla="*/ 548148 w 621890"/>
                <a:gd name="connsiteY7" fmla="*/ 6812 h 331314"/>
                <a:gd name="connsiteX8" fmla="*/ 621890 w 621890"/>
                <a:gd name="connsiteY8" fmla="*/ 21561 h 331314"/>
                <a:gd name="connsiteX0" fmla="*/ 0 w 621890"/>
                <a:gd name="connsiteY0" fmla="*/ 329101 h 329138"/>
                <a:gd name="connsiteX1" fmla="*/ 91333 w 621890"/>
                <a:gd name="connsiteY1" fmla="*/ 310128 h 329138"/>
                <a:gd name="connsiteX2" fmla="*/ 159620 w 621890"/>
                <a:gd name="connsiteY2" fmla="*/ 268571 h 329138"/>
                <a:gd name="connsiteX3" fmla="*/ 234976 w 621890"/>
                <a:gd name="connsiteY3" fmla="*/ 184843 h 329138"/>
                <a:gd name="connsiteX4" fmla="*/ 304110 w 621890"/>
                <a:gd name="connsiteY4" fmla="*/ 56331 h 329138"/>
                <a:gd name="connsiteX5" fmla="*/ 369479 w 621890"/>
                <a:gd name="connsiteY5" fmla="*/ 103 h 329138"/>
                <a:gd name="connsiteX6" fmla="*/ 467032 w 621890"/>
                <a:gd name="connsiteY6" fmla="*/ 41507 h 329138"/>
                <a:gd name="connsiteX7" fmla="*/ 548148 w 621890"/>
                <a:gd name="connsiteY7" fmla="*/ 4636 h 329138"/>
                <a:gd name="connsiteX8" fmla="*/ 621890 w 621890"/>
                <a:gd name="connsiteY8" fmla="*/ 19385 h 329138"/>
                <a:gd name="connsiteX0" fmla="*/ 0 w 621890"/>
                <a:gd name="connsiteY0" fmla="*/ 340988 h 341025"/>
                <a:gd name="connsiteX1" fmla="*/ 91333 w 621890"/>
                <a:gd name="connsiteY1" fmla="*/ 322015 h 341025"/>
                <a:gd name="connsiteX2" fmla="*/ 159620 w 621890"/>
                <a:gd name="connsiteY2" fmla="*/ 280458 h 341025"/>
                <a:gd name="connsiteX3" fmla="*/ 234976 w 621890"/>
                <a:gd name="connsiteY3" fmla="*/ 196730 h 341025"/>
                <a:gd name="connsiteX4" fmla="*/ 304110 w 621890"/>
                <a:gd name="connsiteY4" fmla="*/ 68218 h 341025"/>
                <a:gd name="connsiteX5" fmla="*/ 340904 w 621890"/>
                <a:gd name="connsiteY5" fmla="*/ 83 h 341025"/>
                <a:gd name="connsiteX6" fmla="*/ 467032 w 621890"/>
                <a:gd name="connsiteY6" fmla="*/ 53394 h 341025"/>
                <a:gd name="connsiteX7" fmla="*/ 548148 w 621890"/>
                <a:gd name="connsiteY7" fmla="*/ 16523 h 341025"/>
                <a:gd name="connsiteX8" fmla="*/ 621890 w 621890"/>
                <a:gd name="connsiteY8" fmla="*/ 31272 h 341025"/>
                <a:gd name="connsiteX0" fmla="*/ 0 w 621890"/>
                <a:gd name="connsiteY0" fmla="*/ 343366 h 343403"/>
                <a:gd name="connsiteX1" fmla="*/ 91333 w 621890"/>
                <a:gd name="connsiteY1" fmla="*/ 324393 h 343403"/>
                <a:gd name="connsiteX2" fmla="*/ 159620 w 621890"/>
                <a:gd name="connsiteY2" fmla="*/ 282836 h 343403"/>
                <a:gd name="connsiteX3" fmla="*/ 234976 w 621890"/>
                <a:gd name="connsiteY3" fmla="*/ 199108 h 343403"/>
                <a:gd name="connsiteX4" fmla="*/ 304110 w 621890"/>
                <a:gd name="connsiteY4" fmla="*/ 70596 h 343403"/>
                <a:gd name="connsiteX5" fmla="*/ 326617 w 621890"/>
                <a:gd name="connsiteY5" fmla="*/ 80 h 343403"/>
                <a:gd name="connsiteX6" fmla="*/ 467032 w 621890"/>
                <a:gd name="connsiteY6" fmla="*/ 55772 h 343403"/>
                <a:gd name="connsiteX7" fmla="*/ 548148 w 621890"/>
                <a:gd name="connsiteY7" fmla="*/ 18901 h 343403"/>
                <a:gd name="connsiteX8" fmla="*/ 621890 w 621890"/>
                <a:gd name="connsiteY8" fmla="*/ 33650 h 343403"/>
                <a:gd name="connsiteX0" fmla="*/ 0 w 621890"/>
                <a:gd name="connsiteY0" fmla="*/ 344295 h 344332"/>
                <a:gd name="connsiteX1" fmla="*/ 91333 w 621890"/>
                <a:gd name="connsiteY1" fmla="*/ 325322 h 344332"/>
                <a:gd name="connsiteX2" fmla="*/ 159620 w 621890"/>
                <a:gd name="connsiteY2" fmla="*/ 283765 h 344332"/>
                <a:gd name="connsiteX3" fmla="*/ 234976 w 621890"/>
                <a:gd name="connsiteY3" fmla="*/ 200037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295 h 344332"/>
                <a:gd name="connsiteX1" fmla="*/ 91333 w 621890"/>
                <a:gd name="connsiteY1" fmla="*/ 325322 h 344332"/>
                <a:gd name="connsiteX2" fmla="*/ 159620 w 621890"/>
                <a:gd name="connsiteY2" fmla="*/ 283765 h 344332"/>
                <a:gd name="connsiteX3" fmla="*/ 244501 w 621890"/>
                <a:gd name="connsiteY3" fmla="*/ 221468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295 h 344332"/>
                <a:gd name="connsiteX1" fmla="*/ 91333 w 621890"/>
                <a:gd name="connsiteY1" fmla="*/ 325322 h 344332"/>
                <a:gd name="connsiteX2" fmla="*/ 159620 w 621890"/>
                <a:gd name="connsiteY2" fmla="*/ 283765 h 344332"/>
                <a:gd name="connsiteX3" fmla="*/ 251645 w 621890"/>
                <a:gd name="connsiteY3" fmla="*/ 223849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369 h 344406"/>
                <a:gd name="connsiteX1" fmla="*/ 91333 w 621890"/>
                <a:gd name="connsiteY1" fmla="*/ 325396 h 344406"/>
                <a:gd name="connsiteX2" fmla="*/ 159620 w 621890"/>
                <a:gd name="connsiteY2" fmla="*/ 283839 h 344406"/>
                <a:gd name="connsiteX3" fmla="*/ 251645 w 621890"/>
                <a:gd name="connsiteY3" fmla="*/ 223923 h 344406"/>
                <a:gd name="connsiteX4" fmla="*/ 299348 w 621890"/>
                <a:gd name="connsiteY4" fmla="*/ 116843 h 344406"/>
                <a:gd name="connsiteX5" fmla="*/ 326617 w 621890"/>
                <a:gd name="connsiteY5" fmla="*/ 1083 h 344406"/>
                <a:gd name="connsiteX6" fmla="*/ 467032 w 621890"/>
                <a:gd name="connsiteY6" fmla="*/ 56775 h 344406"/>
                <a:gd name="connsiteX7" fmla="*/ 548148 w 621890"/>
                <a:gd name="connsiteY7" fmla="*/ 19904 h 344406"/>
                <a:gd name="connsiteX8" fmla="*/ 621890 w 621890"/>
                <a:gd name="connsiteY8" fmla="*/ 34653 h 344406"/>
                <a:gd name="connsiteX0" fmla="*/ 0 w 621890"/>
                <a:gd name="connsiteY0" fmla="*/ 344369 h 344406"/>
                <a:gd name="connsiteX1" fmla="*/ 91333 w 621890"/>
                <a:gd name="connsiteY1" fmla="*/ 325396 h 344406"/>
                <a:gd name="connsiteX2" fmla="*/ 159620 w 621890"/>
                <a:gd name="connsiteY2" fmla="*/ 283839 h 344406"/>
                <a:gd name="connsiteX3" fmla="*/ 244501 w 621890"/>
                <a:gd name="connsiteY3" fmla="*/ 223923 h 344406"/>
                <a:gd name="connsiteX4" fmla="*/ 299348 w 621890"/>
                <a:gd name="connsiteY4" fmla="*/ 116843 h 344406"/>
                <a:gd name="connsiteX5" fmla="*/ 326617 w 621890"/>
                <a:gd name="connsiteY5" fmla="*/ 1083 h 344406"/>
                <a:gd name="connsiteX6" fmla="*/ 467032 w 621890"/>
                <a:gd name="connsiteY6" fmla="*/ 56775 h 344406"/>
                <a:gd name="connsiteX7" fmla="*/ 548148 w 621890"/>
                <a:gd name="connsiteY7" fmla="*/ 19904 h 344406"/>
                <a:gd name="connsiteX8" fmla="*/ 621890 w 621890"/>
                <a:gd name="connsiteY8" fmla="*/ 34653 h 344406"/>
                <a:gd name="connsiteX0" fmla="*/ 0 w 621890"/>
                <a:gd name="connsiteY0" fmla="*/ 344369 h 344399"/>
                <a:gd name="connsiteX1" fmla="*/ 91333 w 621890"/>
                <a:gd name="connsiteY1" fmla="*/ 325396 h 344399"/>
                <a:gd name="connsiteX2" fmla="*/ 176289 w 621890"/>
                <a:gd name="connsiteY2" fmla="*/ 298127 h 344399"/>
                <a:gd name="connsiteX3" fmla="*/ 244501 w 621890"/>
                <a:gd name="connsiteY3" fmla="*/ 223923 h 344399"/>
                <a:gd name="connsiteX4" fmla="*/ 299348 w 621890"/>
                <a:gd name="connsiteY4" fmla="*/ 116843 h 344399"/>
                <a:gd name="connsiteX5" fmla="*/ 326617 w 621890"/>
                <a:gd name="connsiteY5" fmla="*/ 1083 h 344399"/>
                <a:gd name="connsiteX6" fmla="*/ 467032 w 621890"/>
                <a:gd name="connsiteY6" fmla="*/ 56775 h 344399"/>
                <a:gd name="connsiteX7" fmla="*/ 548148 w 621890"/>
                <a:gd name="connsiteY7" fmla="*/ 19904 h 344399"/>
                <a:gd name="connsiteX8" fmla="*/ 621890 w 621890"/>
                <a:gd name="connsiteY8" fmla="*/ 34653 h 344399"/>
                <a:gd name="connsiteX0" fmla="*/ 0 w 621890"/>
                <a:gd name="connsiteY0" fmla="*/ 344369 h 344402"/>
                <a:gd name="connsiteX1" fmla="*/ 91333 w 621890"/>
                <a:gd name="connsiteY1" fmla="*/ 325396 h 344402"/>
                <a:gd name="connsiteX2" fmla="*/ 178671 w 621890"/>
                <a:gd name="connsiteY2" fmla="*/ 290983 h 344402"/>
                <a:gd name="connsiteX3" fmla="*/ 244501 w 621890"/>
                <a:gd name="connsiteY3" fmla="*/ 223923 h 344402"/>
                <a:gd name="connsiteX4" fmla="*/ 299348 w 621890"/>
                <a:gd name="connsiteY4" fmla="*/ 116843 h 344402"/>
                <a:gd name="connsiteX5" fmla="*/ 326617 w 621890"/>
                <a:gd name="connsiteY5" fmla="*/ 1083 h 344402"/>
                <a:gd name="connsiteX6" fmla="*/ 467032 w 621890"/>
                <a:gd name="connsiteY6" fmla="*/ 56775 h 344402"/>
                <a:gd name="connsiteX7" fmla="*/ 548148 w 621890"/>
                <a:gd name="connsiteY7" fmla="*/ 19904 h 344402"/>
                <a:gd name="connsiteX8" fmla="*/ 621890 w 621890"/>
                <a:gd name="connsiteY8" fmla="*/ 34653 h 3444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44402">
                  <a:moveTo>
                    <a:pt x="0" y="344369"/>
                  </a:moveTo>
                  <a:cubicBezTo>
                    <a:pt x="38714" y="345086"/>
                    <a:pt x="61555" y="334294"/>
                    <a:pt x="91333" y="325396"/>
                  </a:cubicBezTo>
                  <a:cubicBezTo>
                    <a:pt x="121112" y="316498"/>
                    <a:pt x="153143" y="307895"/>
                    <a:pt x="178671" y="290983"/>
                  </a:cubicBezTo>
                  <a:cubicBezTo>
                    <a:pt x="204199" y="274071"/>
                    <a:pt x="224388" y="252946"/>
                    <a:pt x="244501" y="223923"/>
                  </a:cubicBezTo>
                  <a:cubicBezTo>
                    <a:pt x="264614" y="194900"/>
                    <a:pt x="285662" y="153983"/>
                    <a:pt x="299348" y="116843"/>
                  </a:cubicBezTo>
                  <a:cubicBezTo>
                    <a:pt x="313034" y="79703"/>
                    <a:pt x="298670" y="11094"/>
                    <a:pt x="326617" y="1083"/>
                  </a:cubicBezTo>
                  <a:cubicBezTo>
                    <a:pt x="354564" y="-8928"/>
                    <a:pt x="430110" y="53638"/>
                    <a:pt x="467032" y="56775"/>
                  </a:cubicBezTo>
                  <a:cubicBezTo>
                    <a:pt x="503954" y="59912"/>
                    <a:pt x="522338" y="23591"/>
                    <a:pt x="548148" y="19904"/>
                  </a:cubicBezTo>
                  <a:cubicBezTo>
                    <a:pt x="573958" y="16217"/>
                    <a:pt x="602635" y="34653"/>
                    <a:pt x="621890" y="34653"/>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219" name="Straight Connector 218">
              <a:extLst>
                <a:ext uri="{FF2B5EF4-FFF2-40B4-BE49-F238E27FC236}">
                  <a16:creationId xmlns:a16="http://schemas.microsoft.com/office/drawing/2014/main" id="{00000000-0008-0000-0200-0000DB000000}"/>
                </a:ext>
              </a:extLst>
            </xdr:cNvPr>
            <xdr:cNvCxnSpPr/>
          </xdr:nvCxnSpPr>
          <xdr:spPr>
            <a:xfrm flipH="1" flipV="1">
              <a:off x="3057316" y="2394879"/>
              <a:ext cx="245479" cy="161049"/>
            </a:xfrm>
            <a:prstGeom prst="line">
              <a:avLst/>
            </a:prstGeom>
            <a:noFill/>
            <a:ln w="25400" cap="rnd">
              <a:solidFill>
                <a:schemeClr val="accent1"/>
              </a:solidFill>
            </a:ln>
          </xdr:spPr>
        </xdr:cxnSp>
        <xdr:sp macro="" textlink="">
          <xdr:nvSpPr>
            <xdr:cNvPr id="220" name="Freeform 219">
              <a:extLst>
                <a:ext uri="{FF2B5EF4-FFF2-40B4-BE49-F238E27FC236}">
                  <a16:creationId xmlns:a16="http://schemas.microsoft.com/office/drawing/2014/main" id="{00000000-0008-0000-0200-0000DC000000}"/>
                </a:ext>
              </a:extLst>
            </xdr:cNvPr>
            <xdr:cNvSpPr/>
          </xdr:nvSpPr>
          <xdr:spPr>
            <a:xfrm flipH="1">
              <a:off x="2682244" y="2273942"/>
              <a:ext cx="376238" cy="123977"/>
            </a:xfrm>
            <a:custGeom>
              <a:avLst/>
              <a:gdLst>
                <a:gd name="connsiteX0" fmla="*/ 0 w 376238"/>
                <a:gd name="connsiteY0" fmla="*/ 123977 h 123977"/>
                <a:gd name="connsiteX1" fmla="*/ 47625 w 376238"/>
                <a:gd name="connsiteY1" fmla="*/ 19202 h 123977"/>
                <a:gd name="connsiteX2" fmla="*/ 104775 w 376238"/>
                <a:gd name="connsiteY2" fmla="*/ 152 h 123977"/>
                <a:gd name="connsiteX3" fmla="*/ 169069 w 376238"/>
                <a:gd name="connsiteY3" fmla="*/ 12058 h 123977"/>
                <a:gd name="connsiteX4" fmla="*/ 228600 w 376238"/>
                <a:gd name="connsiteY4" fmla="*/ 43014 h 123977"/>
                <a:gd name="connsiteX5" fmla="*/ 276225 w 376238"/>
                <a:gd name="connsiteY5" fmla="*/ 21583 h 123977"/>
                <a:gd name="connsiteX6" fmla="*/ 326232 w 376238"/>
                <a:gd name="connsiteY6" fmla="*/ 21583 h 123977"/>
                <a:gd name="connsiteX7" fmla="*/ 376238 w 376238"/>
                <a:gd name="connsiteY7" fmla="*/ 45396 h 123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76238" h="123977">
                  <a:moveTo>
                    <a:pt x="0" y="123977"/>
                  </a:moveTo>
                  <a:cubicBezTo>
                    <a:pt x="15081" y="81908"/>
                    <a:pt x="30163" y="39839"/>
                    <a:pt x="47625" y="19202"/>
                  </a:cubicBezTo>
                  <a:cubicBezTo>
                    <a:pt x="65087" y="-1435"/>
                    <a:pt x="84534" y="1343"/>
                    <a:pt x="104775" y="152"/>
                  </a:cubicBezTo>
                  <a:cubicBezTo>
                    <a:pt x="125016" y="-1039"/>
                    <a:pt x="148432" y="4914"/>
                    <a:pt x="169069" y="12058"/>
                  </a:cubicBezTo>
                  <a:cubicBezTo>
                    <a:pt x="189706" y="19202"/>
                    <a:pt x="210741" y="41427"/>
                    <a:pt x="228600" y="43014"/>
                  </a:cubicBezTo>
                  <a:cubicBezTo>
                    <a:pt x="246459" y="44601"/>
                    <a:pt x="259953" y="25155"/>
                    <a:pt x="276225" y="21583"/>
                  </a:cubicBezTo>
                  <a:cubicBezTo>
                    <a:pt x="292497" y="18011"/>
                    <a:pt x="309563" y="17614"/>
                    <a:pt x="326232" y="21583"/>
                  </a:cubicBezTo>
                  <a:cubicBezTo>
                    <a:pt x="342901" y="25552"/>
                    <a:pt x="359966" y="44602"/>
                    <a:pt x="376238" y="45396"/>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21" name="TextBox 54">
              <a:extLst>
                <a:ext uri="{FF2B5EF4-FFF2-40B4-BE49-F238E27FC236}">
                  <a16:creationId xmlns:a16="http://schemas.microsoft.com/office/drawing/2014/main" id="{00000000-0008-0000-0200-0000DD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222" name="TextBox 56">
              <a:extLst>
                <a:ext uri="{FF2B5EF4-FFF2-40B4-BE49-F238E27FC236}">
                  <a16:creationId xmlns:a16="http://schemas.microsoft.com/office/drawing/2014/main" id="{00000000-0008-0000-0200-0000DE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223" name="Straight Connector 222">
              <a:extLst>
                <a:ext uri="{FF2B5EF4-FFF2-40B4-BE49-F238E27FC236}">
                  <a16:creationId xmlns:a16="http://schemas.microsoft.com/office/drawing/2014/main" id="{00000000-0008-0000-0200-0000DF000000}"/>
                </a:ext>
              </a:extLst>
            </xdr:cNvPr>
            <xdr:cNvCxnSpPr/>
          </xdr:nvCxnSpPr>
          <xdr:spPr>
            <a:xfrm>
              <a:off x="2621315" y="2560035"/>
              <a:ext cx="731151" cy="1"/>
            </a:xfrm>
            <a:prstGeom prst="line">
              <a:avLst/>
            </a:prstGeom>
            <a:noFill/>
            <a:ln w="19050" cap="rnd">
              <a:solidFill>
                <a:schemeClr val="bg1"/>
              </a:solidFill>
            </a:ln>
          </xdr:spPr>
        </xdr:cxnSp>
        <xdr:cxnSp macro="">
          <xdr:nvCxnSpPr>
            <xdr:cNvPr id="224" name="Straight Connector 223">
              <a:extLst>
                <a:ext uri="{FF2B5EF4-FFF2-40B4-BE49-F238E27FC236}">
                  <a16:creationId xmlns:a16="http://schemas.microsoft.com/office/drawing/2014/main" id="{00000000-0008-0000-0200-0000E0000000}"/>
                </a:ext>
              </a:extLst>
            </xdr:cNvPr>
            <xdr:cNvCxnSpPr/>
          </xdr:nvCxnSpPr>
          <xdr:spPr>
            <a:xfrm>
              <a:off x="2621315" y="1828816"/>
              <a:ext cx="60929" cy="0"/>
            </a:xfrm>
            <a:prstGeom prst="line">
              <a:avLst/>
            </a:prstGeom>
            <a:noFill/>
            <a:ln w="19050" cap="rnd">
              <a:solidFill>
                <a:schemeClr val="bg1"/>
              </a:solidFill>
            </a:ln>
          </xdr:spPr>
        </xdr:cxnSp>
        <xdr:cxnSp macro="">
          <xdr:nvCxnSpPr>
            <xdr:cNvPr id="225" name="Straight Connector 224">
              <a:extLst>
                <a:ext uri="{FF2B5EF4-FFF2-40B4-BE49-F238E27FC236}">
                  <a16:creationId xmlns:a16="http://schemas.microsoft.com/office/drawing/2014/main" id="{00000000-0008-0000-0200-0000E1000000}"/>
                </a:ext>
              </a:extLst>
            </xdr:cNvPr>
            <xdr:cNvCxnSpPr/>
          </xdr:nvCxnSpPr>
          <xdr:spPr>
            <a:xfrm>
              <a:off x="3323623" y="2560035"/>
              <a:ext cx="0" cy="91735"/>
            </a:xfrm>
            <a:prstGeom prst="line">
              <a:avLst/>
            </a:prstGeom>
            <a:noFill/>
            <a:ln w="19050" cap="rnd">
              <a:solidFill>
                <a:schemeClr val="bg1"/>
              </a:solidFill>
            </a:ln>
          </xdr:spPr>
        </xdr:cxnSp>
        <xdr:cxnSp macro="">
          <xdr:nvCxnSpPr>
            <xdr:cNvPr id="226" name="Straight Connector 225">
              <a:extLst>
                <a:ext uri="{FF2B5EF4-FFF2-40B4-BE49-F238E27FC236}">
                  <a16:creationId xmlns:a16="http://schemas.microsoft.com/office/drawing/2014/main" id="{00000000-0008-0000-0200-0000E2000000}"/>
                </a:ext>
              </a:extLst>
            </xdr:cNvPr>
            <xdr:cNvCxnSpPr/>
          </xdr:nvCxnSpPr>
          <xdr:spPr>
            <a:xfrm>
              <a:off x="2682244" y="1783098"/>
              <a:ext cx="0" cy="868669"/>
            </a:xfrm>
            <a:prstGeom prst="line">
              <a:avLst/>
            </a:prstGeom>
            <a:noFill/>
            <a:ln w="19050" cap="rnd">
              <a:solidFill>
                <a:schemeClr val="bg1"/>
              </a:solidFill>
            </a:ln>
          </xdr:spPr>
        </xdr:cxnSp>
        <xdr:cxnSp macro="">
          <xdr:nvCxnSpPr>
            <xdr:cNvPr id="227" name="Straight Connector 226">
              <a:extLst>
                <a:ext uri="{FF2B5EF4-FFF2-40B4-BE49-F238E27FC236}">
                  <a16:creationId xmlns:a16="http://schemas.microsoft.com/office/drawing/2014/main" id="{00000000-0008-0000-0200-0000E3000000}"/>
                </a:ext>
              </a:extLst>
            </xdr:cNvPr>
            <xdr:cNvCxnSpPr/>
          </xdr:nvCxnSpPr>
          <xdr:spPr>
            <a:xfrm>
              <a:off x="2621318" y="2194560"/>
              <a:ext cx="60929" cy="0"/>
            </a:xfrm>
            <a:prstGeom prst="line">
              <a:avLst/>
            </a:prstGeom>
            <a:noFill/>
            <a:ln w="19050" cap="rnd">
              <a:solidFill>
                <a:schemeClr val="bg1"/>
              </a:solidFill>
            </a:ln>
          </xdr:spPr>
        </xdr:cxnSp>
        <xdr:cxnSp macro="">
          <xdr:nvCxnSpPr>
            <xdr:cNvPr id="228" name="Straight Connector 227">
              <a:extLst>
                <a:ext uri="{FF2B5EF4-FFF2-40B4-BE49-F238E27FC236}">
                  <a16:creationId xmlns:a16="http://schemas.microsoft.com/office/drawing/2014/main" id="{00000000-0008-0000-0200-0000E4000000}"/>
                </a:ext>
              </a:extLst>
            </xdr:cNvPr>
            <xdr:cNvCxnSpPr/>
          </xdr:nvCxnSpPr>
          <xdr:spPr>
            <a:xfrm>
              <a:off x="2621318" y="2194560"/>
              <a:ext cx="731151" cy="1"/>
            </a:xfrm>
            <a:prstGeom prst="line">
              <a:avLst/>
            </a:prstGeom>
            <a:noFill/>
            <a:ln w="19050" cap="rnd">
              <a:solidFill>
                <a:schemeClr val="bg1"/>
              </a:solidFill>
            </a:ln>
          </xdr:spPr>
        </xdr:cxnSp>
        <xdr:sp macro="" textlink="">
          <xdr:nvSpPr>
            <xdr:cNvPr id="229" name="TextBox 64">
              <a:extLst>
                <a:ext uri="{FF2B5EF4-FFF2-40B4-BE49-F238E27FC236}">
                  <a16:creationId xmlns:a16="http://schemas.microsoft.com/office/drawing/2014/main" id="{00000000-0008-0000-0200-0000E5000000}"/>
                </a:ext>
              </a:extLst>
            </xdr:cNvPr>
            <xdr:cNvSpPr txBox="1">
              <a:spLocks noChangeAspect="1"/>
            </xdr:cNvSpPr>
          </xdr:nvSpPr>
          <xdr:spPr>
            <a:xfrm>
              <a:off x="2987074" y="2544475"/>
              <a:ext cx="352522"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Stop</a:t>
              </a:r>
              <a:endParaRPr lang="en-US" sz="1200">
                <a:solidFill>
                  <a:schemeClr val="bg1"/>
                </a:solidFill>
                <a:latin typeface="Comic Sans MS" panose="030F0702030302020204" pitchFamily="66" charset="0"/>
              </a:endParaRPr>
            </a:p>
          </xdr:txBody>
        </xdr:sp>
        <xdr:cxnSp macro="">
          <xdr:nvCxnSpPr>
            <xdr:cNvPr id="230" name="Straight Connector 229">
              <a:extLst>
                <a:ext uri="{FF2B5EF4-FFF2-40B4-BE49-F238E27FC236}">
                  <a16:creationId xmlns:a16="http://schemas.microsoft.com/office/drawing/2014/main" id="{00000000-0008-0000-0200-0000E6000000}"/>
                </a:ext>
              </a:extLst>
            </xdr:cNvPr>
            <xdr:cNvCxnSpPr/>
          </xdr:nvCxnSpPr>
          <xdr:spPr>
            <a:xfrm>
              <a:off x="3057314" y="1783098"/>
              <a:ext cx="1" cy="777233"/>
            </a:xfrm>
            <a:prstGeom prst="line">
              <a:avLst/>
            </a:prstGeom>
            <a:noFill/>
            <a:ln w="9525" cap="rnd">
              <a:solidFill>
                <a:schemeClr val="bg1"/>
              </a:solidFill>
              <a:prstDash val="sysDash"/>
            </a:ln>
          </xdr:spPr>
        </xdr:cxnSp>
        <xdr:cxnSp macro="">
          <xdr:nvCxnSpPr>
            <xdr:cNvPr id="231" name="Straight Connector 230">
              <a:extLst>
                <a:ext uri="{FF2B5EF4-FFF2-40B4-BE49-F238E27FC236}">
                  <a16:creationId xmlns:a16="http://schemas.microsoft.com/office/drawing/2014/main" id="{00000000-0008-0000-0200-0000E7000000}"/>
                </a:ext>
              </a:extLst>
            </xdr:cNvPr>
            <xdr:cNvCxnSpPr/>
          </xdr:nvCxnSpPr>
          <xdr:spPr>
            <a:xfrm>
              <a:off x="2621318" y="1939899"/>
              <a:ext cx="731151" cy="1"/>
            </a:xfrm>
            <a:prstGeom prst="line">
              <a:avLst/>
            </a:prstGeom>
            <a:noFill/>
            <a:ln w="9525" cap="rnd">
              <a:solidFill>
                <a:schemeClr val="bg1"/>
              </a:solidFill>
              <a:prstDash val="sysDash"/>
            </a:ln>
          </xdr:spPr>
        </xdr:cxnSp>
        <xdr:cxnSp macro="">
          <xdr:nvCxnSpPr>
            <xdr:cNvPr id="232" name="Straight Connector 231">
              <a:extLst>
                <a:ext uri="{FF2B5EF4-FFF2-40B4-BE49-F238E27FC236}">
                  <a16:creationId xmlns:a16="http://schemas.microsoft.com/office/drawing/2014/main" id="{00000000-0008-0000-0200-0000E8000000}"/>
                </a:ext>
              </a:extLst>
            </xdr:cNvPr>
            <xdr:cNvCxnSpPr/>
          </xdr:nvCxnSpPr>
          <xdr:spPr>
            <a:xfrm flipH="1">
              <a:off x="2987074" y="1783098"/>
              <a:ext cx="1" cy="868672"/>
            </a:xfrm>
            <a:prstGeom prst="line">
              <a:avLst/>
            </a:prstGeom>
            <a:noFill/>
            <a:ln w="9525" cap="rnd">
              <a:solidFill>
                <a:schemeClr val="bg1"/>
              </a:solidFill>
              <a:prstDash val="sysDash"/>
            </a:ln>
          </xdr:spPr>
        </xdr:cxnSp>
      </xdr:grpSp>
    </xdr:grpSp>
    <xdr:clientData/>
  </xdr:twoCellAnchor>
  <xdr:twoCellAnchor editAs="oneCell">
    <xdr:from>
      <xdr:col>29</xdr:col>
      <xdr:colOff>0</xdr:colOff>
      <xdr:row>7</xdr:row>
      <xdr:rowOff>0</xdr:rowOff>
    </xdr:from>
    <xdr:to>
      <xdr:col>41</xdr:col>
      <xdr:colOff>0</xdr:colOff>
      <xdr:row>23</xdr:row>
      <xdr:rowOff>0</xdr:rowOff>
    </xdr:to>
    <xdr:grpSp>
      <xdr:nvGrpSpPr>
        <xdr:cNvPr id="269" name="Group 268">
          <a:extLst>
            <a:ext uri="{FF2B5EF4-FFF2-40B4-BE49-F238E27FC236}">
              <a16:creationId xmlns:a16="http://schemas.microsoft.com/office/drawing/2014/main" id="{00000000-0008-0000-0200-00000D010000}"/>
            </a:ext>
          </a:extLst>
        </xdr:cNvPr>
        <xdr:cNvGrpSpPr/>
      </xdr:nvGrpSpPr>
      <xdr:grpSpPr>
        <a:xfrm>
          <a:off x="7775222" y="1876778"/>
          <a:ext cx="3217334" cy="4289778"/>
          <a:chOff x="1889806" y="1691618"/>
          <a:chExt cx="3291829" cy="4389101"/>
        </a:xfrm>
      </xdr:grpSpPr>
      <xdr:sp macro="" textlink="">
        <xdr:nvSpPr>
          <xdr:cNvPr id="270" name="TextBox 41">
            <a:extLst>
              <a:ext uri="{FF2B5EF4-FFF2-40B4-BE49-F238E27FC236}">
                <a16:creationId xmlns:a16="http://schemas.microsoft.com/office/drawing/2014/main" id="{00000000-0008-0000-0200-00000E010000}"/>
              </a:ext>
            </a:extLst>
          </xdr:cNvPr>
          <xdr:cNvSpPr txBox="1">
            <a:spLocks/>
          </xdr:cNvSpPr>
        </xdr:nvSpPr>
        <xdr:spPr>
          <a:xfrm>
            <a:off x="2987075" y="3886195"/>
            <a:ext cx="219456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SET POINT OPTIMIZATION</a:t>
            </a:r>
          </a:p>
        </xdr:txBody>
      </xdr:sp>
      <xdr:sp macro="" textlink="">
        <xdr:nvSpPr>
          <xdr:cNvPr id="271" name="TextBox 43">
            <a:extLst>
              <a:ext uri="{FF2B5EF4-FFF2-40B4-BE49-F238E27FC236}">
                <a16:creationId xmlns:a16="http://schemas.microsoft.com/office/drawing/2014/main" id="{00000000-0008-0000-0200-00000F010000}"/>
              </a:ext>
            </a:extLst>
          </xdr:cNvPr>
          <xdr:cNvSpPr txBox="1">
            <a:spLocks noChangeAspect="1"/>
          </xdr:cNvSpPr>
        </xdr:nvSpPr>
        <xdr:spPr>
          <a:xfrm>
            <a:off x="1889872" y="1691659"/>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SPDesign</a:t>
            </a:r>
            <a:endParaRPr lang="en-US">
              <a:solidFill>
                <a:schemeClr val="bg1"/>
              </a:solidFill>
              <a:latin typeface="Comic Sans MS" panose="030F0702030302020204" pitchFamily="66" charset="0"/>
            </a:endParaRPr>
          </a:p>
        </xdr:txBody>
      </xdr:sp>
      <xdr:sp macro="" textlink="">
        <xdr:nvSpPr>
          <xdr:cNvPr id="272" name="TextBox 44">
            <a:extLst>
              <a:ext uri="{FF2B5EF4-FFF2-40B4-BE49-F238E27FC236}">
                <a16:creationId xmlns:a16="http://schemas.microsoft.com/office/drawing/2014/main" id="{00000000-0008-0000-0200-000010010000}"/>
              </a:ext>
            </a:extLst>
          </xdr:cNvPr>
          <xdr:cNvSpPr txBox="1">
            <a:spLocks/>
          </xdr:cNvSpPr>
        </xdr:nvSpPr>
        <xdr:spPr>
          <a:xfrm>
            <a:off x="2987074" y="3337555"/>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“Adj. Units”</a:t>
            </a:r>
          </a:p>
        </xdr:txBody>
      </xdr:sp>
      <xdr:sp macro="" textlink="">
        <xdr:nvSpPr>
          <xdr:cNvPr id="273" name="TextBox 45">
            <a:extLst>
              <a:ext uri="{FF2B5EF4-FFF2-40B4-BE49-F238E27FC236}">
                <a16:creationId xmlns:a16="http://schemas.microsoft.com/office/drawing/2014/main" id="{00000000-0008-0000-0200-000011010000}"/>
              </a:ext>
            </a:extLst>
          </xdr:cNvPr>
          <xdr:cNvSpPr txBox="1">
            <a:spLocks noChangeAspect="1"/>
          </xdr:cNvSpPr>
        </xdr:nvSpPr>
        <xdr:spPr>
          <a:xfrm>
            <a:off x="4633096" y="1691618"/>
            <a:ext cx="548526" cy="163912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274" name="TextBox 46">
            <a:extLst>
              <a:ext uri="{FF2B5EF4-FFF2-40B4-BE49-F238E27FC236}">
                <a16:creationId xmlns:a16="http://schemas.microsoft.com/office/drawing/2014/main" id="{00000000-0008-0000-0200-000012010000}"/>
              </a:ext>
            </a:extLst>
          </xdr:cNvPr>
          <xdr:cNvSpPr txBox="1">
            <a:spLocks/>
          </xdr:cNvSpPr>
        </xdr:nvSpPr>
        <xdr:spPr>
          <a:xfrm>
            <a:off x="4084342" y="3337555"/>
            <a:ext cx="1097280"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“Up/Dn”</a:t>
            </a:r>
          </a:p>
        </xdr:txBody>
      </xdr:sp>
      <xdr:grpSp>
        <xdr:nvGrpSpPr>
          <xdr:cNvPr id="275" name="Group 274">
            <a:extLst>
              <a:ext uri="{FF2B5EF4-FFF2-40B4-BE49-F238E27FC236}">
                <a16:creationId xmlns:a16="http://schemas.microsoft.com/office/drawing/2014/main" id="{00000000-0008-0000-0200-000013010000}"/>
              </a:ext>
            </a:extLst>
          </xdr:cNvPr>
          <xdr:cNvGrpSpPr/>
        </xdr:nvGrpSpPr>
        <xdr:grpSpPr>
          <a:xfrm>
            <a:off x="2987008" y="1691659"/>
            <a:ext cx="1646088" cy="1645902"/>
            <a:chOff x="2987008" y="1691659"/>
            <a:chExt cx="1646088" cy="1645902"/>
          </a:xfrm>
        </xdr:grpSpPr>
        <xdr:sp macro="" textlink="">
          <xdr:nvSpPr>
            <xdr:cNvPr id="285" name="Rectangle 284">
              <a:extLst>
                <a:ext uri="{FF2B5EF4-FFF2-40B4-BE49-F238E27FC236}">
                  <a16:creationId xmlns:a16="http://schemas.microsoft.com/office/drawing/2014/main" id="{00000000-0008-0000-0200-00001D010000}"/>
                </a:ext>
              </a:extLst>
            </xdr:cNvPr>
            <xdr:cNvSpPr/>
          </xdr:nvSpPr>
          <xdr:spPr>
            <a:xfrm>
              <a:off x="2987008" y="1691659"/>
              <a:ext cx="1646088" cy="164589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86" name="Freeform 285">
              <a:extLst>
                <a:ext uri="{FF2B5EF4-FFF2-40B4-BE49-F238E27FC236}">
                  <a16:creationId xmlns:a16="http://schemas.microsoft.com/office/drawing/2014/main" id="{00000000-0008-0000-0200-00001E010000}"/>
                </a:ext>
              </a:extLst>
            </xdr:cNvPr>
            <xdr:cNvSpPr/>
          </xdr:nvSpPr>
          <xdr:spPr>
            <a:xfrm>
              <a:off x="3480283" y="2741183"/>
              <a:ext cx="1056949" cy="371590"/>
            </a:xfrm>
            <a:custGeom>
              <a:avLst/>
              <a:gdLst>
                <a:gd name="connsiteX0" fmla="*/ 0 w 1056949"/>
                <a:gd name="connsiteY0" fmla="*/ 290592 h 291883"/>
                <a:gd name="connsiteX1" fmla="*/ 128642 w 1056949"/>
                <a:gd name="connsiteY1" fmla="*/ 276685 h 291883"/>
                <a:gd name="connsiteX2" fmla="*/ 246853 w 1056949"/>
                <a:gd name="connsiteY2" fmla="*/ 182811 h 291883"/>
                <a:gd name="connsiteX3" fmla="*/ 351157 w 1056949"/>
                <a:gd name="connsiteY3" fmla="*/ 54169 h 291883"/>
                <a:gd name="connsiteX4" fmla="*/ 483276 w 1056949"/>
                <a:gd name="connsiteY4" fmla="*/ 2017 h 291883"/>
                <a:gd name="connsiteX5" fmla="*/ 622348 w 1056949"/>
                <a:gd name="connsiteY5" fmla="*/ 15924 h 291883"/>
                <a:gd name="connsiteX6" fmla="*/ 705792 w 1056949"/>
                <a:gd name="connsiteY6" fmla="*/ 64600 h 291883"/>
                <a:gd name="connsiteX7" fmla="*/ 813573 w 1056949"/>
                <a:gd name="connsiteY7" fmla="*/ 148043 h 291883"/>
                <a:gd name="connsiteX8" fmla="*/ 959598 w 1056949"/>
                <a:gd name="connsiteY8" fmla="*/ 102844 h 291883"/>
                <a:gd name="connsiteX9" fmla="*/ 1056949 w 1056949"/>
                <a:gd name="connsiteY9" fmla="*/ 248870 h 291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056949" h="291883">
                  <a:moveTo>
                    <a:pt x="0" y="290592"/>
                  </a:moveTo>
                  <a:cubicBezTo>
                    <a:pt x="43750" y="292620"/>
                    <a:pt x="87500" y="294648"/>
                    <a:pt x="128642" y="276685"/>
                  </a:cubicBezTo>
                  <a:cubicBezTo>
                    <a:pt x="169784" y="258722"/>
                    <a:pt x="209767" y="219897"/>
                    <a:pt x="246853" y="182811"/>
                  </a:cubicBezTo>
                  <a:cubicBezTo>
                    <a:pt x="283939" y="145725"/>
                    <a:pt x="311753" y="84301"/>
                    <a:pt x="351157" y="54169"/>
                  </a:cubicBezTo>
                  <a:cubicBezTo>
                    <a:pt x="390561" y="24037"/>
                    <a:pt x="438078" y="8391"/>
                    <a:pt x="483276" y="2017"/>
                  </a:cubicBezTo>
                  <a:cubicBezTo>
                    <a:pt x="528475" y="-4357"/>
                    <a:pt x="585262" y="5493"/>
                    <a:pt x="622348" y="15924"/>
                  </a:cubicBezTo>
                  <a:cubicBezTo>
                    <a:pt x="659434" y="26354"/>
                    <a:pt x="673921" y="42580"/>
                    <a:pt x="705792" y="64600"/>
                  </a:cubicBezTo>
                  <a:cubicBezTo>
                    <a:pt x="737663" y="86620"/>
                    <a:pt x="771272" y="141669"/>
                    <a:pt x="813573" y="148043"/>
                  </a:cubicBezTo>
                  <a:cubicBezTo>
                    <a:pt x="855874" y="154417"/>
                    <a:pt x="919035" y="86039"/>
                    <a:pt x="959598" y="102844"/>
                  </a:cubicBezTo>
                  <a:cubicBezTo>
                    <a:pt x="1000161" y="119648"/>
                    <a:pt x="1028555" y="184259"/>
                    <a:pt x="1056949" y="248870"/>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287" name="Freeform 286">
              <a:extLst>
                <a:ext uri="{FF2B5EF4-FFF2-40B4-BE49-F238E27FC236}">
                  <a16:creationId xmlns:a16="http://schemas.microsoft.com/office/drawing/2014/main" id="{00000000-0008-0000-0200-00001F010000}"/>
                </a:ext>
              </a:extLst>
            </xdr:cNvPr>
            <xdr:cNvSpPr/>
          </xdr:nvSpPr>
          <xdr:spPr>
            <a:xfrm flipV="1">
              <a:off x="3480283" y="1988293"/>
              <a:ext cx="1056949" cy="189564"/>
            </a:xfrm>
            <a:custGeom>
              <a:avLst/>
              <a:gdLst>
                <a:gd name="connsiteX0" fmla="*/ 0 w 1056949"/>
                <a:gd name="connsiteY0" fmla="*/ 290592 h 291883"/>
                <a:gd name="connsiteX1" fmla="*/ 128642 w 1056949"/>
                <a:gd name="connsiteY1" fmla="*/ 276685 h 291883"/>
                <a:gd name="connsiteX2" fmla="*/ 246853 w 1056949"/>
                <a:gd name="connsiteY2" fmla="*/ 182811 h 291883"/>
                <a:gd name="connsiteX3" fmla="*/ 351157 w 1056949"/>
                <a:gd name="connsiteY3" fmla="*/ 54169 h 291883"/>
                <a:gd name="connsiteX4" fmla="*/ 483276 w 1056949"/>
                <a:gd name="connsiteY4" fmla="*/ 2017 h 291883"/>
                <a:gd name="connsiteX5" fmla="*/ 622348 w 1056949"/>
                <a:gd name="connsiteY5" fmla="*/ 15924 h 291883"/>
                <a:gd name="connsiteX6" fmla="*/ 705792 w 1056949"/>
                <a:gd name="connsiteY6" fmla="*/ 64600 h 291883"/>
                <a:gd name="connsiteX7" fmla="*/ 813573 w 1056949"/>
                <a:gd name="connsiteY7" fmla="*/ 148043 h 291883"/>
                <a:gd name="connsiteX8" fmla="*/ 959598 w 1056949"/>
                <a:gd name="connsiteY8" fmla="*/ 102844 h 291883"/>
                <a:gd name="connsiteX9" fmla="*/ 1056949 w 1056949"/>
                <a:gd name="connsiteY9" fmla="*/ 248870 h 291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056949" h="291883">
                  <a:moveTo>
                    <a:pt x="0" y="290592"/>
                  </a:moveTo>
                  <a:cubicBezTo>
                    <a:pt x="43750" y="292620"/>
                    <a:pt x="87500" y="294648"/>
                    <a:pt x="128642" y="276685"/>
                  </a:cubicBezTo>
                  <a:cubicBezTo>
                    <a:pt x="169784" y="258722"/>
                    <a:pt x="209767" y="219897"/>
                    <a:pt x="246853" y="182811"/>
                  </a:cubicBezTo>
                  <a:cubicBezTo>
                    <a:pt x="283939" y="145725"/>
                    <a:pt x="311753" y="84301"/>
                    <a:pt x="351157" y="54169"/>
                  </a:cubicBezTo>
                  <a:cubicBezTo>
                    <a:pt x="390561" y="24037"/>
                    <a:pt x="438078" y="8391"/>
                    <a:pt x="483276" y="2017"/>
                  </a:cubicBezTo>
                  <a:cubicBezTo>
                    <a:pt x="528475" y="-4357"/>
                    <a:pt x="585262" y="5493"/>
                    <a:pt x="622348" y="15924"/>
                  </a:cubicBezTo>
                  <a:cubicBezTo>
                    <a:pt x="659434" y="26354"/>
                    <a:pt x="673921" y="42580"/>
                    <a:pt x="705792" y="64600"/>
                  </a:cubicBezTo>
                  <a:cubicBezTo>
                    <a:pt x="737663" y="86620"/>
                    <a:pt x="771272" y="141669"/>
                    <a:pt x="813573" y="148043"/>
                  </a:cubicBezTo>
                  <a:cubicBezTo>
                    <a:pt x="855874" y="154417"/>
                    <a:pt x="919035" y="86039"/>
                    <a:pt x="959598" y="102844"/>
                  </a:cubicBezTo>
                  <a:cubicBezTo>
                    <a:pt x="1000161" y="119648"/>
                    <a:pt x="1028555" y="184259"/>
                    <a:pt x="1056949" y="248870"/>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cxnSp macro="">
          <xdr:nvCxnSpPr>
            <xdr:cNvPr id="288" name="Straight Connector 287">
              <a:extLst>
                <a:ext uri="{FF2B5EF4-FFF2-40B4-BE49-F238E27FC236}">
                  <a16:creationId xmlns:a16="http://schemas.microsoft.com/office/drawing/2014/main" id="{00000000-0008-0000-0200-000020010000}"/>
                </a:ext>
              </a:extLst>
            </xdr:cNvPr>
            <xdr:cNvCxnSpPr/>
          </xdr:nvCxnSpPr>
          <xdr:spPr>
            <a:xfrm>
              <a:off x="3414159" y="3128333"/>
              <a:ext cx="1127378" cy="0"/>
            </a:xfrm>
            <a:prstGeom prst="line">
              <a:avLst/>
            </a:prstGeom>
            <a:noFill/>
            <a:ln w="19050" cap="rnd">
              <a:solidFill>
                <a:schemeClr val="bg1"/>
              </a:solidFill>
            </a:ln>
          </xdr:spPr>
        </xdr:cxnSp>
        <xdr:cxnSp macro="">
          <xdr:nvCxnSpPr>
            <xdr:cNvPr id="289" name="Straight Connector 288">
              <a:extLst>
                <a:ext uri="{FF2B5EF4-FFF2-40B4-BE49-F238E27FC236}">
                  <a16:creationId xmlns:a16="http://schemas.microsoft.com/office/drawing/2014/main" id="{00000000-0008-0000-0200-000021010000}"/>
                </a:ext>
              </a:extLst>
            </xdr:cNvPr>
            <xdr:cNvCxnSpPr/>
          </xdr:nvCxnSpPr>
          <xdr:spPr>
            <a:xfrm>
              <a:off x="3414159" y="1906300"/>
              <a:ext cx="60929" cy="0"/>
            </a:xfrm>
            <a:prstGeom prst="line">
              <a:avLst/>
            </a:prstGeom>
            <a:noFill/>
            <a:ln w="19050" cap="rnd">
              <a:solidFill>
                <a:schemeClr val="bg1"/>
              </a:solidFill>
            </a:ln>
          </xdr:spPr>
        </xdr:cxnSp>
        <xdr:cxnSp macro="">
          <xdr:nvCxnSpPr>
            <xdr:cNvPr id="290" name="Straight Connector 289">
              <a:extLst>
                <a:ext uri="{FF2B5EF4-FFF2-40B4-BE49-F238E27FC236}">
                  <a16:creationId xmlns:a16="http://schemas.microsoft.com/office/drawing/2014/main" id="{00000000-0008-0000-0200-000022010000}"/>
                </a:ext>
              </a:extLst>
            </xdr:cNvPr>
            <xdr:cNvCxnSpPr/>
          </xdr:nvCxnSpPr>
          <xdr:spPr>
            <a:xfrm>
              <a:off x="3475088" y="1860582"/>
              <a:ext cx="0" cy="1325880"/>
            </a:xfrm>
            <a:prstGeom prst="line">
              <a:avLst/>
            </a:prstGeom>
            <a:noFill/>
            <a:ln w="19050" cap="rnd">
              <a:solidFill>
                <a:schemeClr val="bg1"/>
              </a:solidFill>
            </a:ln>
          </xdr:spPr>
        </xdr:cxnSp>
        <xdr:cxnSp macro="">
          <xdr:nvCxnSpPr>
            <xdr:cNvPr id="291" name="Straight Connector 290">
              <a:extLst>
                <a:ext uri="{FF2B5EF4-FFF2-40B4-BE49-F238E27FC236}">
                  <a16:creationId xmlns:a16="http://schemas.microsoft.com/office/drawing/2014/main" id="{00000000-0008-0000-0200-000023010000}"/>
                </a:ext>
              </a:extLst>
            </xdr:cNvPr>
            <xdr:cNvCxnSpPr/>
          </xdr:nvCxnSpPr>
          <xdr:spPr>
            <a:xfrm>
              <a:off x="3414162" y="2514610"/>
              <a:ext cx="1127375" cy="0"/>
            </a:xfrm>
            <a:prstGeom prst="line">
              <a:avLst/>
            </a:prstGeom>
            <a:noFill/>
            <a:ln w="19050" cap="rnd">
              <a:solidFill>
                <a:schemeClr val="bg1"/>
              </a:solidFill>
            </a:ln>
          </xdr:spPr>
        </xdr:cxnSp>
        <xdr:sp macro="" textlink="">
          <xdr:nvSpPr>
            <xdr:cNvPr id="292" name="TextBox 64">
              <a:extLst>
                <a:ext uri="{FF2B5EF4-FFF2-40B4-BE49-F238E27FC236}">
                  <a16:creationId xmlns:a16="http://schemas.microsoft.com/office/drawing/2014/main" id="{00000000-0008-0000-0200-000024010000}"/>
                </a:ext>
              </a:extLst>
            </xdr:cNvPr>
            <xdr:cNvSpPr txBox="1">
              <a:spLocks noChangeAspect="1"/>
            </xdr:cNvSpPr>
          </xdr:nvSpPr>
          <xdr:spPr>
            <a:xfrm>
              <a:off x="3475087" y="3112773"/>
              <a:ext cx="1066449"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Time</a:t>
              </a:r>
            </a:p>
          </xdr:txBody>
        </xdr:sp>
        <xdr:grpSp>
          <xdr:nvGrpSpPr>
            <xdr:cNvPr id="293" name="Group 292">
              <a:extLst>
                <a:ext uri="{FF2B5EF4-FFF2-40B4-BE49-F238E27FC236}">
                  <a16:creationId xmlns:a16="http://schemas.microsoft.com/office/drawing/2014/main" id="{00000000-0008-0000-0200-000025010000}"/>
                </a:ext>
              </a:extLst>
            </xdr:cNvPr>
            <xdr:cNvGrpSpPr/>
          </xdr:nvGrpSpPr>
          <xdr:grpSpPr>
            <a:xfrm>
              <a:off x="2987074" y="1850198"/>
              <a:ext cx="1554462" cy="232407"/>
              <a:chOff x="2987074" y="1850198"/>
              <a:chExt cx="1554462" cy="232407"/>
            </a:xfrm>
          </xdr:grpSpPr>
          <xdr:sp macro="" textlink="">
            <xdr:nvSpPr>
              <xdr:cNvPr id="303" name="TextBox 100">
                <a:extLst>
                  <a:ext uri="{FF2B5EF4-FFF2-40B4-BE49-F238E27FC236}">
                    <a16:creationId xmlns:a16="http://schemas.microsoft.com/office/drawing/2014/main" id="{00000000-0008-0000-0200-00002F010000}"/>
                  </a:ext>
                </a:extLst>
              </xdr:cNvPr>
              <xdr:cNvSpPr txBox="1">
                <a:spLocks/>
              </xdr:cNvSpPr>
            </xdr:nvSpPr>
            <xdr:spPr>
              <a:xfrm>
                <a:off x="2987074" y="1850198"/>
                <a:ext cx="488014" cy="232407"/>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SP</a:t>
                </a:r>
                <a:r>
                  <a:rPr lang="en-US" sz="1200" baseline="-25000">
                    <a:solidFill>
                      <a:schemeClr val="bg1"/>
                    </a:solidFill>
                    <a:latin typeface="Comic Sans MS" panose="030F0702030302020204" pitchFamily="66" charset="0"/>
                  </a:rPr>
                  <a:t>ULim</a:t>
                </a:r>
                <a:endParaRPr lang="en-US" sz="1200">
                  <a:solidFill>
                    <a:schemeClr val="bg1"/>
                  </a:solidFill>
                  <a:latin typeface="Comic Sans MS" panose="030F0702030302020204" pitchFamily="66" charset="0"/>
                </a:endParaRPr>
              </a:p>
            </xdr:txBody>
          </xdr:sp>
          <xdr:cxnSp macro="">
            <xdr:nvCxnSpPr>
              <xdr:cNvPr id="304" name="Straight Connector 303">
                <a:extLst>
                  <a:ext uri="{FF2B5EF4-FFF2-40B4-BE49-F238E27FC236}">
                    <a16:creationId xmlns:a16="http://schemas.microsoft.com/office/drawing/2014/main" id="{00000000-0008-0000-0200-000030010000}"/>
                  </a:ext>
                </a:extLst>
              </xdr:cNvPr>
              <xdr:cNvCxnSpPr/>
            </xdr:nvCxnSpPr>
            <xdr:spPr>
              <a:xfrm>
                <a:off x="3474720" y="1965976"/>
                <a:ext cx="1066816" cy="0"/>
              </a:xfrm>
              <a:prstGeom prst="line">
                <a:avLst/>
              </a:prstGeom>
              <a:noFill/>
              <a:ln w="9525" cap="rnd">
                <a:solidFill>
                  <a:schemeClr val="bg1"/>
                </a:solidFill>
                <a:prstDash val="sysDash"/>
              </a:ln>
            </xdr:spPr>
          </xdr:cxnSp>
        </xdr:grpSp>
        <xdr:grpSp>
          <xdr:nvGrpSpPr>
            <xdr:cNvPr id="294" name="Group 293">
              <a:extLst>
                <a:ext uri="{FF2B5EF4-FFF2-40B4-BE49-F238E27FC236}">
                  <a16:creationId xmlns:a16="http://schemas.microsoft.com/office/drawing/2014/main" id="{00000000-0008-0000-0200-000026010000}"/>
                </a:ext>
              </a:extLst>
            </xdr:cNvPr>
            <xdr:cNvGrpSpPr/>
          </xdr:nvGrpSpPr>
          <xdr:grpSpPr>
            <a:xfrm>
              <a:off x="2987074" y="2081754"/>
              <a:ext cx="1554462" cy="228600"/>
              <a:chOff x="2987074" y="2081754"/>
              <a:chExt cx="1554462" cy="228600"/>
            </a:xfrm>
          </xdr:grpSpPr>
          <xdr:sp macro="" textlink="">
            <xdr:nvSpPr>
              <xdr:cNvPr id="301" name="TextBox 98">
                <a:extLst>
                  <a:ext uri="{FF2B5EF4-FFF2-40B4-BE49-F238E27FC236}">
                    <a16:creationId xmlns:a16="http://schemas.microsoft.com/office/drawing/2014/main" id="{00000000-0008-0000-0200-00002D010000}"/>
                  </a:ext>
                </a:extLst>
              </xdr:cNvPr>
              <xdr:cNvSpPr txBox="1">
                <a:spLocks/>
              </xdr:cNvSpPr>
            </xdr:nvSpPr>
            <xdr:spPr>
              <a:xfrm>
                <a:off x="2987074" y="2081754"/>
                <a:ext cx="488014" cy="22860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SP</a:t>
                </a:r>
                <a:r>
                  <a:rPr lang="en-US" sz="1200" baseline="-25000">
                    <a:solidFill>
                      <a:schemeClr val="bg1"/>
                    </a:solidFill>
                    <a:latin typeface="Comic Sans MS" panose="030F0702030302020204" pitchFamily="66" charset="0"/>
                  </a:rPr>
                  <a:t>Des</a:t>
                </a:r>
                <a:endParaRPr lang="en-US" sz="1200">
                  <a:solidFill>
                    <a:schemeClr val="bg1"/>
                  </a:solidFill>
                  <a:latin typeface="Comic Sans MS" panose="030F0702030302020204" pitchFamily="66" charset="0"/>
                </a:endParaRPr>
              </a:p>
            </xdr:txBody>
          </xdr:sp>
          <xdr:cxnSp macro="">
            <xdr:nvCxnSpPr>
              <xdr:cNvPr id="302" name="Straight Connector 301">
                <a:extLst>
                  <a:ext uri="{FF2B5EF4-FFF2-40B4-BE49-F238E27FC236}">
                    <a16:creationId xmlns:a16="http://schemas.microsoft.com/office/drawing/2014/main" id="{00000000-0008-0000-0200-00002E010000}"/>
                  </a:ext>
                </a:extLst>
              </xdr:cNvPr>
              <xdr:cNvCxnSpPr/>
            </xdr:nvCxnSpPr>
            <xdr:spPr>
              <a:xfrm>
                <a:off x="3474720" y="2194576"/>
                <a:ext cx="1066816" cy="0"/>
              </a:xfrm>
              <a:prstGeom prst="line">
                <a:avLst/>
              </a:prstGeom>
              <a:noFill/>
              <a:ln w="9525" cap="rnd">
                <a:solidFill>
                  <a:schemeClr val="bg1"/>
                </a:solidFill>
                <a:prstDash val="sysDash"/>
              </a:ln>
            </xdr:spPr>
          </xdr:cxnSp>
        </xdr:grpSp>
        <xdr:grpSp>
          <xdr:nvGrpSpPr>
            <xdr:cNvPr id="295" name="Group 294">
              <a:extLst>
                <a:ext uri="{FF2B5EF4-FFF2-40B4-BE49-F238E27FC236}">
                  <a16:creationId xmlns:a16="http://schemas.microsoft.com/office/drawing/2014/main" id="{00000000-0008-0000-0200-000027010000}"/>
                </a:ext>
              </a:extLst>
            </xdr:cNvPr>
            <xdr:cNvGrpSpPr/>
          </xdr:nvGrpSpPr>
          <xdr:grpSpPr>
            <a:xfrm>
              <a:off x="2987074" y="2603088"/>
              <a:ext cx="1554462" cy="232407"/>
              <a:chOff x="2987074" y="1850198"/>
              <a:chExt cx="1554462" cy="232407"/>
            </a:xfrm>
          </xdr:grpSpPr>
          <xdr:sp macro="" textlink="">
            <xdr:nvSpPr>
              <xdr:cNvPr id="299" name="TextBox 96">
                <a:extLst>
                  <a:ext uri="{FF2B5EF4-FFF2-40B4-BE49-F238E27FC236}">
                    <a16:creationId xmlns:a16="http://schemas.microsoft.com/office/drawing/2014/main" id="{00000000-0008-0000-0200-00002B010000}"/>
                  </a:ext>
                </a:extLst>
              </xdr:cNvPr>
              <xdr:cNvSpPr txBox="1">
                <a:spLocks/>
              </xdr:cNvSpPr>
            </xdr:nvSpPr>
            <xdr:spPr>
              <a:xfrm>
                <a:off x="2987074" y="1850198"/>
                <a:ext cx="488014" cy="232407"/>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Ld</a:t>
                </a:r>
                <a:r>
                  <a:rPr lang="en-US" sz="1200" baseline="-25000">
                    <a:solidFill>
                      <a:schemeClr val="bg1"/>
                    </a:solidFill>
                    <a:latin typeface="Comic Sans MS" panose="030F0702030302020204" pitchFamily="66" charset="0"/>
                  </a:rPr>
                  <a:t>Max</a:t>
                </a:r>
                <a:endParaRPr lang="en-US" sz="1200">
                  <a:solidFill>
                    <a:schemeClr val="bg1"/>
                  </a:solidFill>
                  <a:latin typeface="Comic Sans MS" panose="030F0702030302020204" pitchFamily="66" charset="0"/>
                </a:endParaRPr>
              </a:p>
            </xdr:txBody>
          </xdr:sp>
          <xdr:cxnSp macro="">
            <xdr:nvCxnSpPr>
              <xdr:cNvPr id="300" name="Straight Connector 299">
                <a:extLst>
                  <a:ext uri="{FF2B5EF4-FFF2-40B4-BE49-F238E27FC236}">
                    <a16:creationId xmlns:a16="http://schemas.microsoft.com/office/drawing/2014/main" id="{00000000-0008-0000-0200-00002C010000}"/>
                  </a:ext>
                </a:extLst>
              </xdr:cNvPr>
              <xdr:cNvCxnSpPr/>
            </xdr:nvCxnSpPr>
            <xdr:spPr>
              <a:xfrm>
                <a:off x="3474720" y="1965976"/>
                <a:ext cx="1066816" cy="0"/>
              </a:xfrm>
              <a:prstGeom prst="line">
                <a:avLst/>
              </a:prstGeom>
              <a:noFill/>
              <a:ln w="9525" cap="rnd">
                <a:solidFill>
                  <a:schemeClr val="bg1"/>
                </a:solidFill>
                <a:prstDash val="sysDash"/>
              </a:ln>
            </xdr:spPr>
          </xdr:cxnSp>
        </xdr:grpSp>
        <xdr:grpSp>
          <xdr:nvGrpSpPr>
            <xdr:cNvPr id="296" name="Group 295">
              <a:extLst>
                <a:ext uri="{FF2B5EF4-FFF2-40B4-BE49-F238E27FC236}">
                  <a16:creationId xmlns:a16="http://schemas.microsoft.com/office/drawing/2014/main" id="{00000000-0008-0000-0200-000028010000}"/>
                </a:ext>
              </a:extLst>
            </xdr:cNvPr>
            <xdr:cNvGrpSpPr/>
          </xdr:nvGrpSpPr>
          <xdr:grpSpPr>
            <a:xfrm>
              <a:off x="2987074" y="3017522"/>
              <a:ext cx="1554462" cy="228600"/>
              <a:chOff x="2987074" y="2081754"/>
              <a:chExt cx="1554462" cy="228600"/>
            </a:xfrm>
          </xdr:grpSpPr>
          <xdr:sp macro="" textlink="">
            <xdr:nvSpPr>
              <xdr:cNvPr id="297" name="TextBox 94">
                <a:extLst>
                  <a:ext uri="{FF2B5EF4-FFF2-40B4-BE49-F238E27FC236}">
                    <a16:creationId xmlns:a16="http://schemas.microsoft.com/office/drawing/2014/main" id="{00000000-0008-0000-0200-000029010000}"/>
                  </a:ext>
                </a:extLst>
              </xdr:cNvPr>
              <xdr:cNvSpPr txBox="1">
                <a:spLocks/>
              </xdr:cNvSpPr>
            </xdr:nvSpPr>
            <xdr:spPr>
              <a:xfrm>
                <a:off x="2987074" y="2081754"/>
                <a:ext cx="488014" cy="22860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Ld</a:t>
                </a:r>
                <a:r>
                  <a:rPr lang="en-US" sz="1200" baseline="-25000">
                    <a:solidFill>
                      <a:schemeClr val="bg1"/>
                    </a:solidFill>
                    <a:latin typeface="Comic Sans MS" panose="030F0702030302020204" pitchFamily="66" charset="0"/>
                  </a:rPr>
                  <a:t>Min</a:t>
                </a:r>
                <a:endParaRPr lang="en-US" sz="1200">
                  <a:solidFill>
                    <a:schemeClr val="bg1"/>
                  </a:solidFill>
                  <a:latin typeface="Comic Sans MS" panose="030F0702030302020204" pitchFamily="66" charset="0"/>
                </a:endParaRPr>
              </a:p>
            </xdr:txBody>
          </xdr:sp>
          <xdr:cxnSp macro="">
            <xdr:nvCxnSpPr>
              <xdr:cNvPr id="298" name="Straight Connector 297">
                <a:extLst>
                  <a:ext uri="{FF2B5EF4-FFF2-40B4-BE49-F238E27FC236}">
                    <a16:creationId xmlns:a16="http://schemas.microsoft.com/office/drawing/2014/main" id="{00000000-0008-0000-0200-00002A010000}"/>
                  </a:ext>
                </a:extLst>
              </xdr:cNvPr>
              <xdr:cNvCxnSpPr/>
            </xdr:nvCxnSpPr>
            <xdr:spPr>
              <a:xfrm>
                <a:off x="3474720" y="2194576"/>
                <a:ext cx="1066816" cy="0"/>
              </a:xfrm>
              <a:prstGeom prst="line">
                <a:avLst/>
              </a:prstGeom>
              <a:noFill/>
              <a:ln w="9525" cap="rnd">
                <a:solidFill>
                  <a:schemeClr val="bg1"/>
                </a:solidFill>
                <a:prstDash val="sysDash"/>
              </a:ln>
            </xdr:spPr>
          </xdr:cxnSp>
        </xdr:grpSp>
      </xdr:grpSp>
      <xdr:sp macro="" textlink="">
        <xdr:nvSpPr>
          <xdr:cNvPr id="276" name="TextBox 48">
            <a:extLst>
              <a:ext uri="{FF2B5EF4-FFF2-40B4-BE49-F238E27FC236}">
                <a16:creationId xmlns:a16="http://schemas.microsoft.com/office/drawing/2014/main" id="{00000000-0008-0000-0200-000014010000}"/>
              </a:ext>
            </a:extLst>
          </xdr:cNvPr>
          <xdr:cNvSpPr txBox="1">
            <a:spLocks noChangeAspect="1"/>
          </xdr:cNvSpPr>
        </xdr:nvSpPr>
        <xdr:spPr>
          <a:xfrm>
            <a:off x="1889806" y="2240305"/>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SPUpLim</a:t>
            </a:r>
            <a:endParaRPr lang="en-US">
              <a:solidFill>
                <a:schemeClr val="bg1"/>
              </a:solidFill>
              <a:latin typeface="Comic Sans MS" panose="030F0702030302020204" pitchFamily="66" charset="0"/>
            </a:endParaRPr>
          </a:p>
        </xdr:txBody>
      </xdr:sp>
      <xdr:sp macro="" textlink="">
        <xdr:nvSpPr>
          <xdr:cNvPr id="277" name="TextBox 49">
            <a:extLst>
              <a:ext uri="{FF2B5EF4-FFF2-40B4-BE49-F238E27FC236}">
                <a16:creationId xmlns:a16="http://schemas.microsoft.com/office/drawing/2014/main" id="{00000000-0008-0000-0200-000015010000}"/>
              </a:ext>
            </a:extLst>
          </xdr:cNvPr>
          <xdr:cNvSpPr txBox="1">
            <a:spLocks noChangeAspect="1"/>
          </xdr:cNvSpPr>
        </xdr:nvSpPr>
        <xdr:spPr>
          <a:xfrm>
            <a:off x="1889806" y="2788939"/>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SPLoLim</a:t>
            </a:r>
            <a:endParaRPr lang="en-US">
              <a:solidFill>
                <a:schemeClr val="bg1"/>
              </a:solidFill>
              <a:latin typeface="Comic Sans MS" panose="030F0702030302020204" pitchFamily="66" charset="0"/>
            </a:endParaRPr>
          </a:p>
        </xdr:txBody>
      </xdr:sp>
      <xdr:sp macro="" textlink="">
        <xdr:nvSpPr>
          <xdr:cNvPr id="278" name="TextBox 50">
            <a:extLst>
              <a:ext uri="{FF2B5EF4-FFF2-40B4-BE49-F238E27FC236}">
                <a16:creationId xmlns:a16="http://schemas.microsoft.com/office/drawing/2014/main" id="{00000000-0008-0000-0200-000016010000}"/>
              </a:ext>
            </a:extLst>
          </xdr:cNvPr>
          <xdr:cNvSpPr txBox="1">
            <a:spLocks noChangeAspect="1"/>
          </xdr:cNvSpPr>
        </xdr:nvSpPr>
        <xdr:spPr>
          <a:xfrm>
            <a:off x="1889806" y="3337561"/>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AdjInrmnt</a:t>
            </a:r>
            <a:endParaRPr lang="en-US">
              <a:solidFill>
                <a:schemeClr val="bg1"/>
              </a:solidFill>
              <a:latin typeface="Comic Sans MS" panose="030F0702030302020204" pitchFamily="66" charset="0"/>
            </a:endParaRPr>
          </a:p>
        </xdr:txBody>
      </xdr:sp>
      <xdr:sp macro="" textlink="">
        <xdr:nvSpPr>
          <xdr:cNvPr id="279" name="TextBox 51">
            <a:extLst>
              <a:ext uri="{FF2B5EF4-FFF2-40B4-BE49-F238E27FC236}">
                <a16:creationId xmlns:a16="http://schemas.microsoft.com/office/drawing/2014/main" id="{00000000-0008-0000-0200-000017010000}"/>
              </a:ext>
            </a:extLst>
          </xdr:cNvPr>
          <xdr:cNvSpPr txBox="1">
            <a:spLocks noChangeAspect="1"/>
          </xdr:cNvSpPr>
        </xdr:nvSpPr>
        <xdr:spPr>
          <a:xfrm>
            <a:off x="1889806" y="3886207"/>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Delay</a:t>
            </a:r>
            <a:endParaRPr lang="en-US">
              <a:solidFill>
                <a:schemeClr val="bg1"/>
              </a:solidFill>
              <a:latin typeface="Comic Sans MS" panose="030F0702030302020204" pitchFamily="66" charset="0"/>
            </a:endParaRPr>
          </a:p>
        </xdr:txBody>
      </xdr:sp>
      <xdr:sp macro="" textlink="">
        <xdr:nvSpPr>
          <xdr:cNvPr id="280" name="TextBox 52">
            <a:extLst>
              <a:ext uri="{FF2B5EF4-FFF2-40B4-BE49-F238E27FC236}">
                <a16:creationId xmlns:a16="http://schemas.microsoft.com/office/drawing/2014/main" id="{00000000-0008-0000-0200-000018010000}"/>
              </a:ext>
            </a:extLst>
          </xdr:cNvPr>
          <xdr:cNvSpPr txBox="1">
            <a:spLocks noChangeAspect="1"/>
          </xdr:cNvSpPr>
        </xdr:nvSpPr>
        <xdr:spPr>
          <a:xfrm>
            <a:off x="1889806" y="4434841"/>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a:t>
            </a:r>
            <a:endParaRPr lang="en-US">
              <a:solidFill>
                <a:schemeClr val="bg1"/>
              </a:solidFill>
              <a:latin typeface="Comic Sans MS" panose="030F0702030302020204" pitchFamily="66" charset="0"/>
            </a:endParaRPr>
          </a:p>
        </xdr:txBody>
      </xdr:sp>
      <xdr:sp macro="" textlink="">
        <xdr:nvSpPr>
          <xdr:cNvPr id="281" name="TextBox 53">
            <a:extLst>
              <a:ext uri="{FF2B5EF4-FFF2-40B4-BE49-F238E27FC236}">
                <a16:creationId xmlns:a16="http://schemas.microsoft.com/office/drawing/2014/main" id="{00000000-0008-0000-0200-000019010000}"/>
              </a:ext>
            </a:extLst>
          </xdr:cNvPr>
          <xdr:cNvSpPr txBox="1">
            <a:spLocks noChangeAspect="1"/>
          </xdr:cNvSpPr>
        </xdr:nvSpPr>
        <xdr:spPr>
          <a:xfrm>
            <a:off x="1889806" y="4983475"/>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FdBkUpLim</a:t>
            </a:r>
            <a:endParaRPr lang="en-US">
              <a:solidFill>
                <a:schemeClr val="bg1"/>
              </a:solidFill>
              <a:latin typeface="Comic Sans MS" panose="030F0702030302020204" pitchFamily="66" charset="0"/>
            </a:endParaRPr>
          </a:p>
        </xdr:txBody>
      </xdr:sp>
      <xdr:sp macro="" textlink="">
        <xdr:nvSpPr>
          <xdr:cNvPr id="282" name="TextBox 54">
            <a:extLst>
              <a:ext uri="{FF2B5EF4-FFF2-40B4-BE49-F238E27FC236}">
                <a16:creationId xmlns:a16="http://schemas.microsoft.com/office/drawing/2014/main" id="{00000000-0008-0000-0200-00001A010000}"/>
              </a:ext>
            </a:extLst>
          </xdr:cNvPr>
          <xdr:cNvSpPr txBox="1">
            <a:spLocks noChangeAspect="1"/>
          </xdr:cNvSpPr>
        </xdr:nvSpPr>
        <xdr:spPr>
          <a:xfrm>
            <a:off x="1889806" y="5532097"/>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FdBkLoLim</a:t>
            </a:r>
            <a:endParaRPr lang="en-US">
              <a:solidFill>
                <a:schemeClr val="bg1"/>
              </a:solidFill>
              <a:latin typeface="Comic Sans MS" panose="030F0702030302020204" pitchFamily="66" charset="0"/>
            </a:endParaRPr>
          </a:p>
        </xdr:txBody>
      </xdr:sp>
      <xdr:sp macro="" textlink="">
        <xdr:nvSpPr>
          <xdr:cNvPr id="283" name="TextBox 55">
            <a:extLst>
              <a:ext uri="{FF2B5EF4-FFF2-40B4-BE49-F238E27FC236}">
                <a16:creationId xmlns:a16="http://schemas.microsoft.com/office/drawing/2014/main" id="{00000000-0008-0000-0200-00001B010000}"/>
              </a:ext>
            </a:extLst>
          </xdr:cNvPr>
          <xdr:cNvSpPr txBox="1">
            <a:spLocks/>
          </xdr:cNvSpPr>
        </xdr:nvSpPr>
        <xdr:spPr>
          <a:xfrm>
            <a:off x="2987074" y="4434829"/>
            <a:ext cx="1097280" cy="164589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“FdBk Input”</a:t>
            </a:r>
          </a:p>
        </xdr:txBody>
      </xdr:sp>
      <xdr:sp macro="" textlink="">
        <xdr:nvSpPr>
          <xdr:cNvPr id="284" name="TextBox 56">
            <a:extLst>
              <a:ext uri="{FF2B5EF4-FFF2-40B4-BE49-F238E27FC236}">
                <a16:creationId xmlns:a16="http://schemas.microsoft.com/office/drawing/2014/main" id="{00000000-0008-0000-0200-00001C010000}"/>
              </a:ext>
            </a:extLst>
          </xdr:cNvPr>
          <xdr:cNvSpPr txBox="1">
            <a:spLocks/>
          </xdr:cNvSpPr>
        </xdr:nvSpPr>
        <xdr:spPr>
          <a:xfrm>
            <a:off x="4084330" y="4434829"/>
            <a:ext cx="1097280" cy="164589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“FdBk Units”</a:t>
            </a:r>
          </a:p>
        </xdr:txBody>
      </xdr:sp>
    </xdr:grpSp>
    <xdr:clientData/>
  </xdr:twoCellAnchor>
  <xdr:twoCellAnchor editAs="oneCell">
    <xdr:from>
      <xdr:col>56</xdr:col>
      <xdr:colOff>0</xdr:colOff>
      <xdr:row>15</xdr:row>
      <xdr:rowOff>0</xdr:rowOff>
    </xdr:from>
    <xdr:to>
      <xdr:col>62</xdr:col>
      <xdr:colOff>0</xdr:colOff>
      <xdr:row>23</xdr:row>
      <xdr:rowOff>0</xdr:rowOff>
    </xdr:to>
    <xdr:grpSp>
      <xdr:nvGrpSpPr>
        <xdr:cNvPr id="312" name="Group 311">
          <a:extLst>
            <a:ext uri="{FF2B5EF4-FFF2-40B4-BE49-F238E27FC236}">
              <a16:creationId xmlns:a16="http://schemas.microsoft.com/office/drawing/2014/main" id="{00000000-0008-0000-0200-000038010000}"/>
            </a:ext>
          </a:extLst>
        </xdr:cNvPr>
        <xdr:cNvGrpSpPr/>
      </xdr:nvGrpSpPr>
      <xdr:grpSpPr>
        <a:xfrm>
          <a:off x="15014222" y="4021667"/>
          <a:ext cx="1608667" cy="2144889"/>
          <a:chOff x="2438434" y="1691639"/>
          <a:chExt cx="1645908" cy="2194556"/>
        </a:xfrm>
        <a:solidFill>
          <a:schemeClr val="tx1"/>
        </a:solidFill>
      </xdr:grpSpPr>
      <xdr:sp macro="" textlink="">
        <xdr:nvSpPr>
          <xdr:cNvPr id="313" name="TextBox 27">
            <a:extLst>
              <a:ext uri="{FF2B5EF4-FFF2-40B4-BE49-F238E27FC236}">
                <a16:creationId xmlns:a16="http://schemas.microsoft.com/office/drawing/2014/main" id="{00000000-0008-0000-0200-000039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314" name="TextBox 38">
            <a:extLst>
              <a:ext uri="{FF2B5EF4-FFF2-40B4-BE49-F238E27FC236}">
                <a16:creationId xmlns:a16="http://schemas.microsoft.com/office/drawing/2014/main" id="{00000000-0008-0000-0200-00003A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15" name="TextBox 39">
            <a:extLst>
              <a:ext uri="{FF2B5EF4-FFF2-40B4-BE49-F238E27FC236}">
                <a16:creationId xmlns:a16="http://schemas.microsoft.com/office/drawing/2014/main" id="{00000000-0008-0000-0200-00003B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16" name="TextBox 40">
            <a:extLst>
              <a:ext uri="{FF2B5EF4-FFF2-40B4-BE49-F238E27FC236}">
                <a16:creationId xmlns:a16="http://schemas.microsoft.com/office/drawing/2014/main" id="{00000000-0008-0000-0200-00003C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17" name="TextBox 41">
            <a:extLst>
              <a:ext uri="{FF2B5EF4-FFF2-40B4-BE49-F238E27FC236}">
                <a16:creationId xmlns:a16="http://schemas.microsoft.com/office/drawing/2014/main" id="{00000000-0008-0000-0200-00003D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18" name="TextBox 16">
            <a:extLst>
              <a:ext uri="{FF2B5EF4-FFF2-40B4-BE49-F238E27FC236}">
                <a16:creationId xmlns:a16="http://schemas.microsoft.com/office/drawing/2014/main" id="{00000000-0008-0000-0200-00003E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30</xdr:row>
      <xdr:rowOff>0</xdr:rowOff>
    </xdr:from>
    <xdr:to>
      <xdr:col>62</xdr:col>
      <xdr:colOff>0</xdr:colOff>
      <xdr:row>38</xdr:row>
      <xdr:rowOff>0</xdr:rowOff>
    </xdr:to>
    <xdr:grpSp>
      <xdr:nvGrpSpPr>
        <xdr:cNvPr id="319" name="Group 318">
          <a:extLst>
            <a:ext uri="{FF2B5EF4-FFF2-40B4-BE49-F238E27FC236}">
              <a16:creationId xmlns:a16="http://schemas.microsoft.com/office/drawing/2014/main" id="{00000000-0008-0000-0200-00003F010000}"/>
            </a:ext>
          </a:extLst>
        </xdr:cNvPr>
        <xdr:cNvGrpSpPr/>
      </xdr:nvGrpSpPr>
      <xdr:grpSpPr>
        <a:xfrm>
          <a:off x="15014222" y="8043333"/>
          <a:ext cx="1608667" cy="2144889"/>
          <a:chOff x="2438434" y="1691639"/>
          <a:chExt cx="1645908" cy="2194556"/>
        </a:xfrm>
        <a:solidFill>
          <a:schemeClr val="tx1"/>
        </a:solidFill>
      </xdr:grpSpPr>
      <xdr:sp macro="" textlink="">
        <xdr:nvSpPr>
          <xdr:cNvPr id="320" name="TextBox 27">
            <a:extLst>
              <a:ext uri="{FF2B5EF4-FFF2-40B4-BE49-F238E27FC236}">
                <a16:creationId xmlns:a16="http://schemas.microsoft.com/office/drawing/2014/main" id="{00000000-0008-0000-0200-000040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W</a:t>
            </a:r>
          </a:p>
        </xdr:txBody>
      </xdr:sp>
      <xdr:sp macro="" textlink="">
        <xdr:nvSpPr>
          <xdr:cNvPr id="321" name="TextBox 38">
            <a:extLst>
              <a:ext uri="{FF2B5EF4-FFF2-40B4-BE49-F238E27FC236}">
                <a16:creationId xmlns:a16="http://schemas.microsoft.com/office/drawing/2014/main" id="{00000000-0008-0000-0200-000041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22" name="TextBox 39">
            <a:extLst>
              <a:ext uri="{FF2B5EF4-FFF2-40B4-BE49-F238E27FC236}">
                <a16:creationId xmlns:a16="http://schemas.microsoft.com/office/drawing/2014/main" id="{00000000-0008-0000-0200-000042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23" name="TextBox 40">
            <a:extLst>
              <a:ext uri="{FF2B5EF4-FFF2-40B4-BE49-F238E27FC236}">
                <a16:creationId xmlns:a16="http://schemas.microsoft.com/office/drawing/2014/main" id="{00000000-0008-0000-0200-000043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24" name="TextBox 41">
            <a:extLst>
              <a:ext uri="{FF2B5EF4-FFF2-40B4-BE49-F238E27FC236}">
                <a16:creationId xmlns:a16="http://schemas.microsoft.com/office/drawing/2014/main" id="{00000000-0008-0000-0200-000044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25" name="TextBox 16">
            <a:extLst>
              <a:ext uri="{FF2B5EF4-FFF2-40B4-BE49-F238E27FC236}">
                <a16:creationId xmlns:a16="http://schemas.microsoft.com/office/drawing/2014/main" id="{00000000-0008-0000-0200-000045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45</xdr:row>
      <xdr:rowOff>0</xdr:rowOff>
    </xdr:from>
    <xdr:to>
      <xdr:col>62</xdr:col>
      <xdr:colOff>0</xdr:colOff>
      <xdr:row>53</xdr:row>
      <xdr:rowOff>0</xdr:rowOff>
    </xdr:to>
    <xdr:grpSp>
      <xdr:nvGrpSpPr>
        <xdr:cNvPr id="326" name="Group 325">
          <a:extLst>
            <a:ext uri="{FF2B5EF4-FFF2-40B4-BE49-F238E27FC236}">
              <a16:creationId xmlns:a16="http://schemas.microsoft.com/office/drawing/2014/main" id="{00000000-0008-0000-0200-000046010000}"/>
            </a:ext>
          </a:extLst>
        </xdr:cNvPr>
        <xdr:cNvGrpSpPr/>
      </xdr:nvGrpSpPr>
      <xdr:grpSpPr>
        <a:xfrm>
          <a:off x="15014222" y="12065000"/>
          <a:ext cx="1608667" cy="2144889"/>
          <a:chOff x="2438434" y="1691639"/>
          <a:chExt cx="1645908" cy="2194556"/>
        </a:xfrm>
        <a:solidFill>
          <a:schemeClr val="tx1"/>
        </a:solidFill>
      </xdr:grpSpPr>
      <xdr:sp macro="" textlink="">
        <xdr:nvSpPr>
          <xdr:cNvPr id="327" name="TextBox 27">
            <a:extLst>
              <a:ext uri="{FF2B5EF4-FFF2-40B4-BE49-F238E27FC236}">
                <a16:creationId xmlns:a16="http://schemas.microsoft.com/office/drawing/2014/main" id="{00000000-0008-0000-0200-000047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V</a:t>
            </a:r>
          </a:p>
          <a:p>
            <a:pPr algn="ctr"/>
            <a:r>
              <a:rPr lang="en-US" b="1">
                <a:solidFill>
                  <a:srgbClr val="00B050"/>
                </a:solidFill>
                <a:latin typeface="Arial" panose="020B0604020202020204" pitchFamily="34" charset="0"/>
                <a:cs typeface="Arial" panose="020B0604020202020204" pitchFamily="34" charset="0"/>
              </a:rPr>
              <a:t>E</a:t>
            </a:r>
          </a:p>
          <a:p>
            <a:pPr algn="ctr"/>
            <a:r>
              <a:rPr lang="en-US" b="1">
                <a:solidFill>
                  <a:srgbClr val="00B050"/>
                </a:solidFill>
                <a:latin typeface="Arial" panose="020B0604020202020204" pitchFamily="34" charset="0"/>
                <a:cs typeface="Arial" panose="020B0604020202020204" pitchFamily="34" charset="0"/>
              </a:rPr>
              <a:t>R</a:t>
            </a:r>
          </a:p>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E</a:t>
            </a:r>
          </a:p>
        </xdr:txBody>
      </xdr:sp>
      <xdr:sp macro="" textlink="">
        <xdr:nvSpPr>
          <xdr:cNvPr id="328" name="TextBox 38">
            <a:extLst>
              <a:ext uri="{FF2B5EF4-FFF2-40B4-BE49-F238E27FC236}">
                <a16:creationId xmlns:a16="http://schemas.microsoft.com/office/drawing/2014/main" id="{00000000-0008-0000-0200-000048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29" name="TextBox 39">
            <a:extLst>
              <a:ext uri="{FF2B5EF4-FFF2-40B4-BE49-F238E27FC236}">
                <a16:creationId xmlns:a16="http://schemas.microsoft.com/office/drawing/2014/main" id="{00000000-0008-0000-0200-000049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30" name="TextBox 40">
            <a:extLst>
              <a:ext uri="{FF2B5EF4-FFF2-40B4-BE49-F238E27FC236}">
                <a16:creationId xmlns:a16="http://schemas.microsoft.com/office/drawing/2014/main" id="{00000000-0008-0000-0200-00004A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31" name="TextBox 41">
            <a:extLst>
              <a:ext uri="{FF2B5EF4-FFF2-40B4-BE49-F238E27FC236}">
                <a16:creationId xmlns:a16="http://schemas.microsoft.com/office/drawing/2014/main" id="{00000000-0008-0000-0200-00004B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32" name="TextBox 16">
            <a:extLst>
              <a:ext uri="{FF2B5EF4-FFF2-40B4-BE49-F238E27FC236}">
                <a16:creationId xmlns:a16="http://schemas.microsoft.com/office/drawing/2014/main" id="{00000000-0008-0000-0200-00004C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78</xdr:col>
      <xdr:colOff>0</xdr:colOff>
      <xdr:row>43</xdr:row>
      <xdr:rowOff>269874</xdr:rowOff>
    </xdr:from>
    <xdr:to>
      <xdr:col>98</xdr:col>
      <xdr:colOff>0</xdr:colOff>
      <xdr:row>48</xdr:row>
      <xdr:rowOff>0</xdr:rowOff>
    </xdr:to>
    <xdr:grpSp>
      <xdr:nvGrpSpPr>
        <xdr:cNvPr id="333" name="Group 332">
          <a:extLst>
            <a:ext uri="{FF2B5EF4-FFF2-40B4-BE49-F238E27FC236}">
              <a16:creationId xmlns:a16="http://schemas.microsoft.com/office/drawing/2014/main" id="{00000000-0008-0000-0200-00004D010000}"/>
            </a:ext>
          </a:extLst>
        </xdr:cNvPr>
        <xdr:cNvGrpSpPr/>
      </xdr:nvGrpSpPr>
      <xdr:grpSpPr>
        <a:xfrm>
          <a:off x="20912667" y="11798652"/>
          <a:ext cx="5362222" cy="1070681"/>
          <a:chOff x="609660" y="1691640"/>
          <a:chExt cx="5486340" cy="1097305"/>
        </a:xfrm>
        <a:solidFill>
          <a:schemeClr val="tx1"/>
        </a:solidFill>
      </xdr:grpSpPr>
      <xdr:sp macro="" textlink="">
        <xdr:nvSpPr>
          <xdr:cNvPr id="334" name="TextBox 27">
            <a:extLst>
              <a:ext uri="{FF2B5EF4-FFF2-40B4-BE49-F238E27FC236}">
                <a16:creationId xmlns:a16="http://schemas.microsoft.com/office/drawing/2014/main" id="{00000000-0008-0000-0200-00004E010000}"/>
              </a:ext>
            </a:extLst>
          </xdr:cNvPr>
          <xdr:cNvSpPr txBox="1">
            <a:spLocks noChangeAspect="1"/>
          </xdr:cNvSpPr>
        </xdr:nvSpPr>
        <xdr:spPr>
          <a:xfrm>
            <a:off x="609660" y="1691640"/>
            <a:ext cx="1097262" cy="54866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CALC</a:t>
            </a:r>
          </a:p>
        </xdr:txBody>
      </xdr:sp>
      <xdr:sp macro="" textlink="">
        <xdr:nvSpPr>
          <xdr:cNvPr id="335" name="TextBox 38">
            <a:extLst>
              <a:ext uri="{FF2B5EF4-FFF2-40B4-BE49-F238E27FC236}">
                <a16:creationId xmlns:a16="http://schemas.microsoft.com/office/drawing/2014/main" id="{00000000-0008-0000-0200-00004F010000}"/>
              </a:ext>
            </a:extLst>
          </xdr:cNvPr>
          <xdr:cNvSpPr txBox="1">
            <a:spLocks noChangeAspect="1"/>
          </xdr:cNvSpPr>
        </xdr:nvSpPr>
        <xdr:spPr>
          <a:xfrm>
            <a:off x="609660" y="224028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36" name="TextBox 40">
            <a:extLst>
              <a:ext uri="{FF2B5EF4-FFF2-40B4-BE49-F238E27FC236}">
                <a16:creationId xmlns:a16="http://schemas.microsoft.com/office/drawing/2014/main" id="{00000000-0008-0000-0200-000050010000}"/>
              </a:ext>
            </a:extLst>
          </xdr:cNvPr>
          <xdr:cNvSpPr txBox="1">
            <a:spLocks noChangeAspect="1"/>
          </xdr:cNvSpPr>
        </xdr:nvSpPr>
        <xdr:spPr>
          <a:xfrm>
            <a:off x="1706922" y="1691651"/>
            <a:ext cx="384043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Equation</a:t>
            </a:r>
          </a:p>
        </xdr:txBody>
      </xdr:sp>
      <xdr:sp macro="" textlink="">
        <xdr:nvSpPr>
          <xdr:cNvPr id="337" name="TextBox 41">
            <a:extLst>
              <a:ext uri="{FF2B5EF4-FFF2-40B4-BE49-F238E27FC236}">
                <a16:creationId xmlns:a16="http://schemas.microsoft.com/office/drawing/2014/main" id="{00000000-0008-0000-0200-000051010000}"/>
              </a:ext>
            </a:extLst>
          </xdr:cNvPr>
          <xdr:cNvSpPr txBox="1">
            <a:spLocks noChangeAspect="1"/>
          </xdr:cNvSpPr>
        </xdr:nvSpPr>
        <xdr:spPr>
          <a:xfrm>
            <a:off x="554736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38" name="TextBox 11">
            <a:extLst>
              <a:ext uri="{FF2B5EF4-FFF2-40B4-BE49-F238E27FC236}">
                <a16:creationId xmlns:a16="http://schemas.microsoft.com/office/drawing/2014/main" id="{00000000-0008-0000-0200-000052010000}"/>
              </a:ext>
            </a:extLst>
          </xdr:cNvPr>
          <xdr:cNvSpPr txBox="1">
            <a:spLocks noChangeAspect="1"/>
          </xdr:cNvSpPr>
        </xdr:nvSpPr>
        <xdr:spPr>
          <a:xfrm>
            <a:off x="1158294"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39" name="TextBox 13">
            <a:extLst>
              <a:ext uri="{FF2B5EF4-FFF2-40B4-BE49-F238E27FC236}">
                <a16:creationId xmlns:a16="http://schemas.microsoft.com/office/drawing/2014/main" id="{00000000-0008-0000-0200-000053010000}"/>
              </a:ext>
            </a:extLst>
          </xdr:cNvPr>
          <xdr:cNvSpPr txBox="1">
            <a:spLocks noChangeAspect="1"/>
          </xdr:cNvSpPr>
        </xdr:nvSpPr>
        <xdr:spPr>
          <a:xfrm>
            <a:off x="1706940"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40" name="TextBox 14">
            <a:extLst>
              <a:ext uri="{FF2B5EF4-FFF2-40B4-BE49-F238E27FC236}">
                <a16:creationId xmlns:a16="http://schemas.microsoft.com/office/drawing/2014/main" id="{00000000-0008-0000-0200-000054010000}"/>
              </a:ext>
            </a:extLst>
          </xdr:cNvPr>
          <xdr:cNvSpPr txBox="1">
            <a:spLocks noChangeAspect="1"/>
          </xdr:cNvSpPr>
        </xdr:nvSpPr>
        <xdr:spPr>
          <a:xfrm>
            <a:off x="2255562"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sp macro="" textlink="">
        <xdr:nvSpPr>
          <xdr:cNvPr id="341" name="TextBox 15">
            <a:extLst>
              <a:ext uri="{FF2B5EF4-FFF2-40B4-BE49-F238E27FC236}">
                <a16:creationId xmlns:a16="http://schemas.microsoft.com/office/drawing/2014/main" id="{00000000-0008-0000-0200-000055010000}"/>
              </a:ext>
            </a:extLst>
          </xdr:cNvPr>
          <xdr:cNvSpPr txBox="1">
            <a:spLocks noChangeAspect="1"/>
          </xdr:cNvSpPr>
        </xdr:nvSpPr>
        <xdr:spPr>
          <a:xfrm>
            <a:off x="2804208"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5</a:t>
            </a:r>
            <a:endParaRPr lang="en-US">
              <a:solidFill>
                <a:schemeClr val="bg1"/>
              </a:solidFill>
              <a:latin typeface="Comic Sans MS" panose="030F0702030302020204" pitchFamily="66" charset="0"/>
            </a:endParaRPr>
          </a:p>
        </xdr:txBody>
      </xdr:sp>
      <xdr:sp macro="" textlink="">
        <xdr:nvSpPr>
          <xdr:cNvPr id="342" name="TextBox 16">
            <a:extLst>
              <a:ext uri="{FF2B5EF4-FFF2-40B4-BE49-F238E27FC236}">
                <a16:creationId xmlns:a16="http://schemas.microsoft.com/office/drawing/2014/main" id="{00000000-0008-0000-0200-000056010000}"/>
              </a:ext>
            </a:extLst>
          </xdr:cNvPr>
          <xdr:cNvSpPr txBox="1">
            <a:spLocks noChangeAspect="1"/>
          </xdr:cNvSpPr>
        </xdr:nvSpPr>
        <xdr:spPr>
          <a:xfrm>
            <a:off x="3352830"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6</a:t>
            </a:r>
            <a:endParaRPr lang="en-US">
              <a:solidFill>
                <a:schemeClr val="bg1"/>
              </a:solidFill>
              <a:latin typeface="Comic Sans MS" panose="030F0702030302020204" pitchFamily="66" charset="0"/>
            </a:endParaRPr>
          </a:p>
        </xdr:txBody>
      </xdr:sp>
      <xdr:sp macro="" textlink="">
        <xdr:nvSpPr>
          <xdr:cNvPr id="343" name="TextBox 17">
            <a:extLst>
              <a:ext uri="{FF2B5EF4-FFF2-40B4-BE49-F238E27FC236}">
                <a16:creationId xmlns:a16="http://schemas.microsoft.com/office/drawing/2014/main" id="{00000000-0008-0000-0200-000057010000}"/>
              </a:ext>
            </a:extLst>
          </xdr:cNvPr>
          <xdr:cNvSpPr txBox="1">
            <a:spLocks noChangeAspect="1"/>
          </xdr:cNvSpPr>
        </xdr:nvSpPr>
        <xdr:spPr>
          <a:xfrm>
            <a:off x="3901476"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7</a:t>
            </a:r>
            <a:endParaRPr lang="en-US">
              <a:solidFill>
                <a:schemeClr val="bg1"/>
              </a:solidFill>
              <a:latin typeface="Comic Sans MS" panose="030F0702030302020204" pitchFamily="66" charset="0"/>
            </a:endParaRPr>
          </a:p>
        </xdr:txBody>
      </xdr:sp>
      <xdr:sp macro="" textlink="">
        <xdr:nvSpPr>
          <xdr:cNvPr id="344" name="TextBox 18">
            <a:extLst>
              <a:ext uri="{FF2B5EF4-FFF2-40B4-BE49-F238E27FC236}">
                <a16:creationId xmlns:a16="http://schemas.microsoft.com/office/drawing/2014/main" id="{00000000-0008-0000-0200-000058010000}"/>
              </a:ext>
            </a:extLst>
          </xdr:cNvPr>
          <xdr:cNvSpPr txBox="1">
            <a:spLocks noChangeAspect="1"/>
          </xdr:cNvSpPr>
        </xdr:nvSpPr>
        <xdr:spPr>
          <a:xfrm>
            <a:off x="4450098" y="224030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8</a:t>
            </a:r>
            <a:endParaRPr lang="en-US">
              <a:solidFill>
                <a:schemeClr val="bg1"/>
              </a:solidFill>
              <a:latin typeface="Comic Sans MS" panose="030F0702030302020204" pitchFamily="66" charset="0"/>
            </a:endParaRPr>
          </a:p>
        </xdr:txBody>
      </xdr:sp>
      <xdr:sp macro="" textlink="">
        <xdr:nvSpPr>
          <xdr:cNvPr id="345" name="TextBox 19">
            <a:extLst>
              <a:ext uri="{FF2B5EF4-FFF2-40B4-BE49-F238E27FC236}">
                <a16:creationId xmlns:a16="http://schemas.microsoft.com/office/drawing/2014/main" id="{00000000-0008-0000-0200-000059010000}"/>
              </a:ext>
            </a:extLst>
          </xdr:cNvPr>
          <xdr:cNvSpPr txBox="1">
            <a:spLocks noChangeAspect="1"/>
          </xdr:cNvSpPr>
        </xdr:nvSpPr>
        <xdr:spPr>
          <a:xfrm>
            <a:off x="4998738"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9</a:t>
            </a:r>
            <a:endParaRPr lang="en-US">
              <a:solidFill>
                <a:schemeClr val="bg1"/>
              </a:solidFill>
              <a:latin typeface="Comic Sans MS" panose="030F0702030302020204" pitchFamily="66" charset="0"/>
            </a:endParaRPr>
          </a:p>
        </xdr:txBody>
      </xdr:sp>
      <xdr:sp macro="" textlink="">
        <xdr:nvSpPr>
          <xdr:cNvPr id="346" name="TextBox 20">
            <a:extLst>
              <a:ext uri="{FF2B5EF4-FFF2-40B4-BE49-F238E27FC236}">
                <a16:creationId xmlns:a16="http://schemas.microsoft.com/office/drawing/2014/main" id="{00000000-0008-0000-0200-00005A010000}"/>
              </a:ext>
            </a:extLst>
          </xdr:cNvPr>
          <xdr:cNvSpPr txBox="1">
            <a:spLocks noChangeAspect="1"/>
          </xdr:cNvSpPr>
        </xdr:nvSpPr>
        <xdr:spPr>
          <a:xfrm>
            <a:off x="5547360"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10</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7</xdr:row>
      <xdr:rowOff>0</xdr:rowOff>
    </xdr:from>
    <xdr:to>
      <xdr:col>62</xdr:col>
      <xdr:colOff>0</xdr:colOff>
      <xdr:row>13</xdr:row>
      <xdr:rowOff>0</xdr:rowOff>
    </xdr:to>
    <xdr:grpSp>
      <xdr:nvGrpSpPr>
        <xdr:cNvPr id="347" name="Group 346">
          <a:extLst>
            <a:ext uri="{FF2B5EF4-FFF2-40B4-BE49-F238E27FC236}">
              <a16:creationId xmlns:a16="http://schemas.microsoft.com/office/drawing/2014/main" id="{00000000-0008-0000-0200-00005B010000}"/>
            </a:ext>
          </a:extLst>
        </xdr:cNvPr>
        <xdr:cNvGrpSpPr/>
      </xdr:nvGrpSpPr>
      <xdr:grpSpPr>
        <a:xfrm>
          <a:off x="15014222" y="1876778"/>
          <a:ext cx="1608667" cy="1608666"/>
          <a:chOff x="2438434" y="1691640"/>
          <a:chExt cx="1645914" cy="1645928"/>
        </a:xfrm>
        <a:solidFill>
          <a:schemeClr val="tx1"/>
        </a:solidFill>
      </xdr:grpSpPr>
      <xdr:sp macro="" textlink="">
        <xdr:nvSpPr>
          <xdr:cNvPr id="348" name="TextBox 27">
            <a:extLst>
              <a:ext uri="{FF2B5EF4-FFF2-40B4-BE49-F238E27FC236}">
                <a16:creationId xmlns:a16="http://schemas.microsoft.com/office/drawing/2014/main" id="{00000000-0008-0000-0200-00005C010000}"/>
              </a:ext>
            </a:extLst>
          </xdr:cNvPr>
          <xdr:cNvSpPr txBox="1">
            <a:spLocks noChangeAspect="1"/>
          </xdr:cNvSpPr>
        </xdr:nvSpPr>
        <xdr:spPr>
          <a:xfrm>
            <a:off x="2987080" y="1691640"/>
            <a:ext cx="548640" cy="164592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R</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F</a:t>
            </a:r>
          </a:p>
        </xdr:txBody>
      </xdr:sp>
      <xdr:sp macro="" textlink="">
        <xdr:nvSpPr>
          <xdr:cNvPr id="349" name="TextBox 38">
            <a:extLst>
              <a:ext uri="{FF2B5EF4-FFF2-40B4-BE49-F238E27FC236}">
                <a16:creationId xmlns:a16="http://schemas.microsoft.com/office/drawing/2014/main" id="{00000000-0008-0000-0200-00005D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Dly</a:t>
            </a:r>
            <a:endParaRPr lang="en-US">
              <a:solidFill>
                <a:schemeClr val="bg1"/>
              </a:solidFill>
              <a:latin typeface="Comic Sans MS" panose="030F0702030302020204" pitchFamily="66" charset="0"/>
            </a:endParaRPr>
          </a:p>
        </xdr:txBody>
      </xdr:sp>
      <xdr:sp macro="" textlink="">
        <xdr:nvSpPr>
          <xdr:cNvPr id="350" name="TextBox 39">
            <a:extLst>
              <a:ext uri="{FF2B5EF4-FFF2-40B4-BE49-F238E27FC236}">
                <a16:creationId xmlns:a16="http://schemas.microsoft.com/office/drawing/2014/main" id="{00000000-0008-0000-0200-00005E010000}"/>
              </a:ext>
            </a:extLst>
          </xdr:cNvPr>
          <xdr:cNvSpPr txBox="1">
            <a:spLocks noChangeAspect="1"/>
          </xdr:cNvSpPr>
        </xdr:nvSpPr>
        <xdr:spPr>
          <a:xfrm>
            <a:off x="3535702" y="2788925"/>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Nml</a:t>
            </a:r>
            <a:endParaRPr lang="en-US">
              <a:solidFill>
                <a:schemeClr val="bg1"/>
              </a:solidFill>
              <a:latin typeface="Comic Sans MS" panose="030F0702030302020204" pitchFamily="66" charset="0"/>
            </a:endParaRPr>
          </a:p>
        </xdr:txBody>
      </xdr:sp>
      <xdr:sp macro="" textlink="">
        <xdr:nvSpPr>
          <xdr:cNvPr id="351" name="TextBox 40">
            <a:extLst>
              <a:ext uri="{FF2B5EF4-FFF2-40B4-BE49-F238E27FC236}">
                <a16:creationId xmlns:a16="http://schemas.microsoft.com/office/drawing/2014/main" id="{00000000-0008-0000-0200-00005F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Prf</a:t>
            </a:r>
            <a:endParaRPr lang="en-US">
              <a:solidFill>
                <a:schemeClr val="bg1"/>
              </a:solidFill>
              <a:latin typeface="Comic Sans MS" panose="030F0702030302020204" pitchFamily="66" charset="0"/>
            </a:endParaRPr>
          </a:p>
        </xdr:txBody>
      </xdr:sp>
      <xdr:sp macro="" textlink="">
        <xdr:nvSpPr>
          <xdr:cNvPr id="352" name="TextBox 41">
            <a:extLst>
              <a:ext uri="{FF2B5EF4-FFF2-40B4-BE49-F238E27FC236}">
                <a16:creationId xmlns:a16="http://schemas.microsoft.com/office/drawing/2014/main" id="{00000000-0008-0000-0200-000060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Cmd</a:t>
            </a:r>
            <a:endParaRPr lang="en-US">
              <a:solidFill>
                <a:schemeClr val="bg1"/>
              </a:solidFill>
              <a:latin typeface="Comic Sans MS" panose="030F0702030302020204" pitchFamily="66" charset="0"/>
            </a:endParaRPr>
          </a:p>
        </xdr:txBody>
      </xdr:sp>
      <xdr:sp macro="" textlink="">
        <xdr:nvSpPr>
          <xdr:cNvPr id="353" name="TextBox 12">
            <a:extLst>
              <a:ext uri="{FF2B5EF4-FFF2-40B4-BE49-F238E27FC236}">
                <a16:creationId xmlns:a16="http://schemas.microsoft.com/office/drawing/2014/main" id="{00000000-0008-0000-0200-000061010000}"/>
              </a:ext>
            </a:extLst>
          </xdr:cNvPr>
          <xdr:cNvSpPr txBox="1">
            <a:spLocks noChangeAspect="1"/>
          </xdr:cNvSpPr>
        </xdr:nvSpPr>
        <xdr:spPr>
          <a:xfrm>
            <a:off x="3535708" y="2240293"/>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Alr</a:t>
            </a:r>
            <a:endParaRPr lang="en-US">
              <a:solidFill>
                <a:schemeClr val="bg1"/>
              </a:solidFill>
              <a:latin typeface="Comic Sans MS" panose="030F0702030302020204" pitchFamily="66" charset="0"/>
            </a:endParaRPr>
          </a:p>
        </xdr:txBody>
      </xdr:sp>
      <xdr:sp macro="" textlink="">
        <xdr:nvSpPr>
          <xdr:cNvPr id="354" name="TextBox 13">
            <a:extLst>
              <a:ext uri="{FF2B5EF4-FFF2-40B4-BE49-F238E27FC236}">
                <a16:creationId xmlns:a16="http://schemas.microsoft.com/office/drawing/2014/main" id="{00000000-0008-0000-0200-000062010000}"/>
              </a:ext>
            </a:extLst>
          </xdr:cNvPr>
          <xdr:cNvSpPr txBox="1">
            <a:spLocks noChangeAspect="1"/>
          </xdr:cNvSpPr>
        </xdr:nvSpPr>
        <xdr:spPr>
          <a:xfrm>
            <a:off x="3535708"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24</xdr:row>
      <xdr:rowOff>0</xdr:rowOff>
    </xdr:from>
    <xdr:to>
      <xdr:col>62</xdr:col>
      <xdr:colOff>0</xdr:colOff>
      <xdr:row>28</xdr:row>
      <xdr:rowOff>21</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15014222" y="6434667"/>
          <a:ext cx="1608667" cy="1072465"/>
          <a:chOff x="12753474" y="6642434"/>
          <a:chExt cx="1594184" cy="1062811"/>
        </a:xfrm>
      </xdr:grpSpPr>
      <xdr:sp macro="" textlink="">
        <xdr:nvSpPr>
          <xdr:cNvPr id="356" name="TextBox 27">
            <a:extLst>
              <a:ext uri="{FF2B5EF4-FFF2-40B4-BE49-F238E27FC236}">
                <a16:creationId xmlns:a16="http://schemas.microsoft.com/office/drawing/2014/main" id="{00000000-0008-0000-0200-000064010000}"/>
              </a:ext>
            </a:extLst>
          </xdr:cNvPr>
          <xdr:cNvSpPr txBox="1">
            <a:spLocks noChangeAspect="1"/>
          </xdr:cNvSpPr>
        </xdr:nvSpPr>
        <xdr:spPr>
          <a:xfrm>
            <a:off x="13284878" y="6642434"/>
            <a:ext cx="531399" cy="106279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357" name="TextBox 38">
            <a:extLst>
              <a:ext uri="{FF2B5EF4-FFF2-40B4-BE49-F238E27FC236}">
                <a16:creationId xmlns:a16="http://schemas.microsoft.com/office/drawing/2014/main" id="{00000000-0008-0000-0200-000065010000}"/>
              </a:ext>
            </a:extLst>
          </xdr:cNvPr>
          <xdr:cNvSpPr txBox="1">
            <a:spLocks noChangeAspect="1"/>
          </xdr:cNvSpPr>
        </xdr:nvSpPr>
        <xdr:spPr>
          <a:xfrm>
            <a:off x="12753480" y="6642453"/>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58" name="TextBox 39">
            <a:extLst>
              <a:ext uri="{FF2B5EF4-FFF2-40B4-BE49-F238E27FC236}">
                <a16:creationId xmlns:a16="http://schemas.microsoft.com/office/drawing/2014/main" id="{00000000-0008-0000-0200-000066010000}"/>
              </a:ext>
            </a:extLst>
          </xdr:cNvPr>
          <xdr:cNvSpPr txBox="1">
            <a:spLocks noChangeAspect="1"/>
          </xdr:cNvSpPr>
        </xdr:nvSpPr>
        <xdr:spPr>
          <a:xfrm>
            <a:off x="13816259" y="6642453"/>
            <a:ext cx="531399" cy="106277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59" name="TextBox 40">
            <a:extLst>
              <a:ext uri="{FF2B5EF4-FFF2-40B4-BE49-F238E27FC236}">
                <a16:creationId xmlns:a16="http://schemas.microsoft.com/office/drawing/2014/main" id="{00000000-0008-0000-0200-000067010000}"/>
              </a:ext>
            </a:extLst>
          </xdr:cNvPr>
          <xdr:cNvSpPr txBox="1">
            <a:spLocks noChangeAspect="1"/>
          </xdr:cNvSpPr>
        </xdr:nvSpPr>
        <xdr:spPr>
          <a:xfrm>
            <a:off x="12753474" y="7173849"/>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38</xdr:row>
      <xdr:rowOff>269853</xdr:rowOff>
    </xdr:from>
    <xdr:to>
      <xdr:col>62</xdr:col>
      <xdr:colOff>0</xdr:colOff>
      <xdr:row>43</xdr:row>
      <xdr:rowOff>0</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15014222" y="10458075"/>
          <a:ext cx="1608667" cy="1070703"/>
          <a:chOff x="12753474" y="9299408"/>
          <a:chExt cx="1594184" cy="1062811"/>
        </a:xfrm>
      </xdr:grpSpPr>
      <xdr:sp macro="" textlink="">
        <xdr:nvSpPr>
          <xdr:cNvPr id="363" name="TextBox 27">
            <a:extLst>
              <a:ext uri="{FF2B5EF4-FFF2-40B4-BE49-F238E27FC236}">
                <a16:creationId xmlns:a16="http://schemas.microsoft.com/office/drawing/2014/main" id="{00000000-0008-0000-0200-00006B010000}"/>
              </a:ext>
            </a:extLst>
          </xdr:cNvPr>
          <xdr:cNvSpPr txBox="1">
            <a:spLocks noChangeAspect="1"/>
          </xdr:cNvSpPr>
        </xdr:nvSpPr>
        <xdr:spPr>
          <a:xfrm>
            <a:off x="13284878" y="9299408"/>
            <a:ext cx="531399"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W</a:t>
            </a:r>
          </a:p>
        </xdr:txBody>
      </xdr:sp>
      <xdr:sp macro="" textlink="">
        <xdr:nvSpPr>
          <xdr:cNvPr id="364" name="TextBox 38">
            <a:extLst>
              <a:ext uri="{FF2B5EF4-FFF2-40B4-BE49-F238E27FC236}">
                <a16:creationId xmlns:a16="http://schemas.microsoft.com/office/drawing/2014/main" id="{00000000-0008-0000-0200-00006C010000}"/>
              </a:ext>
            </a:extLst>
          </xdr:cNvPr>
          <xdr:cNvSpPr txBox="1">
            <a:spLocks noChangeAspect="1"/>
          </xdr:cNvSpPr>
        </xdr:nvSpPr>
        <xdr:spPr>
          <a:xfrm>
            <a:off x="12753480" y="9299427"/>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65" name="TextBox 39">
            <a:extLst>
              <a:ext uri="{FF2B5EF4-FFF2-40B4-BE49-F238E27FC236}">
                <a16:creationId xmlns:a16="http://schemas.microsoft.com/office/drawing/2014/main" id="{00000000-0008-0000-0200-00006D010000}"/>
              </a:ext>
            </a:extLst>
          </xdr:cNvPr>
          <xdr:cNvSpPr txBox="1">
            <a:spLocks noChangeAspect="1"/>
          </xdr:cNvSpPr>
        </xdr:nvSpPr>
        <xdr:spPr>
          <a:xfrm>
            <a:off x="13816259" y="9299426"/>
            <a:ext cx="531399"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66" name="TextBox 40">
            <a:extLst>
              <a:ext uri="{FF2B5EF4-FFF2-40B4-BE49-F238E27FC236}">
                <a16:creationId xmlns:a16="http://schemas.microsoft.com/office/drawing/2014/main" id="{00000000-0008-0000-0200-00006E010000}"/>
              </a:ext>
            </a:extLst>
          </xdr:cNvPr>
          <xdr:cNvSpPr txBox="1">
            <a:spLocks noChangeAspect="1"/>
          </xdr:cNvSpPr>
        </xdr:nvSpPr>
        <xdr:spPr>
          <a:xfrm>
            <a:off x="12753474" y="9830823"/>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53</xdr:row>
      <xdr:rowOff>261915</xdr:rowOff>
    </xdr:from>
    <xdr:to>
      <xdr:col>62</xdr:col>
      <xdr:colOff>0</xdr:colOff>
      <xdr:row>58</xdr:row>
      <xdr:rowOff>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5014222" y="14471804"/>
          <a:ext cx="1608667" cy="1078640"/>
          <a:chOff x="12753474" y="11956382"/>
          <a:chExt cx="1594184" cy="1062811"/>
        </a:xfrm>
      </xdr:grpSpPr>
      <xdr:sp macro="" textlink="">
        <xdr:nvSpPr>
          <xdr:cNvPr id="371" name="TextBox 27">
            <a:extLst>
              <a:ext uri="{FF2B5EF4-FFF2-40B4-BE49-F238E27FC236}">
                <a16:creationId xmlns:a16="http://schemas.microsoft.com/office/drawing/2014/main" id="{00000000-0008-0000-0200-000073010000}"/>
              </a:ext>
            </a:extLst>
          </xdr:cNvPr>
          <xdr:cNvSpPr txBox="1">
            <a:spLocks noChangeAspect="1"/>
          </xdr:cNvSpPr>
        </xdr:nvSpPr>
        <xdr:spPr>
          <a:xfrm>
            <a:off x="13284878" y="11956382"/>
            <a:ext cx="531399"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V</a:t>
            </a:r>
          </a:p>
          <a:p>
            <a:pPr algn="ctr"/>
            <a:r>
              <a:rPr lang="en-US" b="1">
                <a:solidFill>
                  <a:srgbClr val="00B050"/>
                </a:solidFill>
                <a:latin typeface="Arial" panose="020B0604020202020204" pitchFamily="34" charset="0"/>
                <a:cs typeface="Arial" panose="020B0604020202020204" pitchFamily="34" charset="0"/>
              </a:rPr>
              <a:t>G</a:t>
            </a:r>
          </a:p>
        </xdr:txBody>
      </xdr:sp>
      <xdr:sp macro="" textlink="">
        <xdr:nvSpPr>
          <xdr:cNvPr id="426" name="TextBox 38">
            <a:extLst>
              <a:ext uri="{FF2B5EF4-FFF2-40B4-BE49-F238E27FC236}">
                <a16:creationId xmlns:a16="http://schemas.microsoft.com/office/drawing/2014/main" id="{00000000-0008-0000-0200-0000AA010000}"/>
              </a:ext>
            </a:extLst>
          </xdr:cNvPr>
          <xdr:cNvSpPr txBox="1">
            <a:spLocks noChangeAspect="1"/>
          </xdr:cNvSpPr>
        </xdr:nvSpPr>
        <xdr:spPr>
          <a:xfrm>
            <a:off x="12753480" y="11956401"/>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427" name="TextBox 39">
            <a:extLst>
              <a:ext uri="{FF2B5EF4-FFF2-40B4-BE49-F238E27FC236}">
                <a16:creationId xmlns:a16="http://schemas.microsoft.com/office/drawing/2014/main" id="{00000000-0008-0000-0200-0000AB010000}"/>
              </a:ext>
            </a:extLst>
          </xdr:cNvPr>
          <xdr:cNvSpPr txBox="1">
            <a:spLocks noChangeAspect="1"/>
          </xdr:cNvSpPr>
        </xdr:nvSpPr>
        <xdr:spPr>
          <a:xfrm>
            <a:off x="13816259" y="11956400"/>
            <a:ext cx="531399"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28" name="TextBox 40">
            <a:extLst>
              <a:ext uri="{FF2B5EF4-FFF2-40B4-BE49-F238E27FC236}">
                <a16:creationId xmlns:a16="http://schemas.microsoft.com/office/drawing/2014/main" id="{00000000-0008-0000-0200-0000AC010000}"/>
              </a:ext>
            </a:extLst>
          </xdr:cNvPr>
          <xdr:cNvSpPr txBox="1">
            <a:spLocks noChangeAspect="1"/>
          </xdr:cNvSpPr>
        </xdr:nvSpPr>
        <xdr:spPr>
          <a:xfrm>
            <a:off x="12753474" y="12487797"/>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3</xdr:col>
      <xdr:colOff>0</xdr:colOff>
      <xdr:row>25</xdr:row>
      <xdr:rowOff>1</xdr:rowOff>
    </xdr:from>
    <xdr:to>
      <xdr:col>8</xdr:col>
      <xdr:colOff>265697</xdr:colOff>
      <xdr:row>35</xdr:row>
      <xdr:rowOff>1</xdr:rowOff>
    </xdr:to>
    <xdr:grpSp>
      <xdr:nvGrpSpPr>
        <xdr:cNvPr id="5" name="Group 4">
          <a:extLst>
            <a:ext uri="{FF2B5EF4-FFF2-40B4-BE49-F238E27FC236}">
              <a16:creationId xmlns:a16="http://schemas.microsoft.com/office/drawing/2014/main" id="{00000000-0008-0000-0200-000005000000}"/>
            </a:ext>
          </a:extLst>
        </xdr:cNvPr>
        <xdr:cNvGrpSpPr/>
      </xdr:nvGrpSpPr>
      <xdr:grpSpPr>
        <a:xfrm>
          <a:off x="804333" y="6702779"/>
          <a:ext cx="1606253" cy="2681111"/>
          <a:chOff x="797092" y="6642435"/>
          <a:chExt cx="1594184" cy="2656974"/>
        </a:xfrm>
      </xdr:grpSpPr>
      <xdr:sp macro="" textlink="">
        <xdr:nvSpPr>
          <xdr:cNvPr id="97" name="TextBox 27">
            <a:extLst>
              <a:ext uri="{FF2B5EF4-FFF2-40B4-BE49-F238E27FC236}">
                <a16:creationId xmlns:a16="http://schemas.microsoft.com/office/drawing/2014/main" id="{00000000-0008-0000-0200-000061000000}"/>
              </a:ext>
            </a:extLst>
          </xdr:cNvPr>
          <xdr:cNvSpPr txBox="1">
            <a:spLocks noChangeAspect="1"/>
          </xdr:cNvSpPr>
        </xdr:nvSpPr>
        <xdr:spPr>
          <a:xfrm>
            <a:off x="1328494" y="6642435"/>
            <a:ext cx="531397"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98" name="TextBox 38">
            <a:extLst>
              <a:ext uri="{FF2B5EF4-FFF2-40B4-BE49-F238E27FC236}">
                <a16:creationId xmlns:a16="http://schemas.microsoft.com/office/drawing/2014/main" id="{00000000-0008-0000-0200-000062000000}"/>
              </a:ext>
            </a:extLst>
          </xdr:cNvPr>
          <xdr:cNvSpPr txBox="1">
            <a:spLocks noChangeAspect="1"/>
          </xdr:cNvSpPr>
        </xdr:nvSpPr>
        <xdr:spPr>
          <a:xfrm>
            <a:off x="797098" y="6642453"/>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99" name="TextBox 39">
            <a:extLst>
              <a:ext uri="{FF2B5EF4-FFF2-40B4-BE49-F238E27FC236}">
                <a16:creationId xmlns:a16="http://schemas.microsoft.com/office/drawing/2014/main" id="{00000000-0008-0000-0200-000063000000}"/>
              </a:ext>
            </a:extLst>
          </xdr:cNvPr>
          <xdr:cNvSpPr txBox="1">
            <a:spLocks noChangeAspect="1"/>
          </xdr:cNvSpPr>
        </xdr:nvSpPr>
        <xdr:spPr>
          <a:xfrm>
            <a:off x="1859874" y="6642453"/>
            <a:ext cx="531397"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00" name="TextBox 40">
            <a:extLst>
              <a:ext uri="{FF2B5EF4-FFF2-40B4-BE49-F238E27FC236}">
                <a16:creationId xmlns:a16="http://schemas.microsoft.com/office/drawing/2014/main" id="{00000000-0008-0000-0200-000064000000}"/>
              </a:ext>
            </a:extLst>
          </xdr:cNvPr>
          <xdr:cNvSpPr txBox="1">
            <a:spLocks noChangeAspect="1"/>
          </xdr:cNvSpPr>
        </xdr:nvSpPr>
        <xdr:spPr>
          <a:xfrm>
            <a:off x="797092" y="7173850"/>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01" name="TextBox 41">
            <a:extLst>
              <a:ext uri="{FF2B5EF4-FFF2-40B4-BE49-F238E27FC236}">
                <a16:creationId xmlns:a16="http://schemas.microsoft.com/office/drawing/2014/main" id="{00000000-0008-0000-0200-000065000000}"/>
              </a:ext>
            </a:extLst>
          </xdr:cNvPr>
          <xdr:cNvSpPr txBox="1">
            <a:spLocks noChangeAspect="1"/>
          </xdr:cNvSpPr>
        </xdr:nvSpPr>
        <xdr:spPr>
          <a:xfrm>
            <a:off x="797092" y="770523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102" name="TextBox 43">
            <a:extLst>
              <a:ext uri="{FF2B5EF4-FFF2-40B4-BE49-F238E27FC236}">
                <a16:creationId xmlns:a16="http://schemas.microsoft.com/office/drawing/2014/main" id="{00000000-0008-0000-0200-000066000000}"/>
              </a:ext>
            </a:extLst>
          </xdr:cNvPr>
          <xdr:cNvSpPr txBox="1">
            <a:spLocks noChangeAspect="1"/>
          </xdr:cNvSpPr>
        </xdr:nvSpPr>
        <xdr:spPr>
          <a:xfrm>
            <a:off x="797098" y="876800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P</a:t>
            </a:r>
            <a:endParaRPr lang="en-US">
              <a:solidFill>
                <a:schemeClr val="bg1"/>
              </a:solidFill>
              <a:latin typeface="Comic Sans MS" panose="030F0702030302020204" pitchFamily="66" charset="0"/>
            </a:endParaRPr>
          </a:p>
        </xdr:txBody>
      </xdr:sp>
      <xdr:sp macro="" textlink="">
        <xdr:nvSpPr>
          <xdr:cNvPr id="103" name="TextBox 45">
            <a:extLst>
              <a:ext uri="{FF2B5EF4-FFF2-40B4-BE49-F238E27FC236}">
                <a16:creationId xmlns:a16="http://schemas.microsoft.com/office/drawing/2014/main" id="{00000000-0008-0000-0200-000067000000}"/>
              </a:ext>
            </a:extLst>
          </xdr:cNvPr>
          <xdr:cNvSpPr txBox="1">
            <a:spLocks noChangeAspect="1"/>
          </xdr:cNvSpPr>
        </xdr:nvSpPr>
        <xdr:spPr>
          <a:xfrm>
            <a:off x="1328483"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I</a:t>
            </a:r>
            <a:endParaRPr lang="en-US">
              <a:solidFill>
                <a:schemeClr val="bg1"/>
              </a:solidFill>
              <a:latin typeface="Comic Sans MS" panose="030F0702030302020204" pitchFamily="66" charset="0"/>
            </a:endParaRPr>
          </a:p>
        </xdr:txBody>
      </xdr:sp>
      <xdr:sp macro="" textlink="">
        <xdr:nvSpPr>
          <xdr:cNvPr id="104" name="TextBox 46">
            <a:extLst>
              <a:ext uri="{FF2B5EF4-FFF2-40B4-BE49-F238E27FC236}">
                <a16:creationId xmlns:a16="http://schemas.microsoft.com/office/drawing/2014/main" id="{00000000-0008-0000-0200-000068000000}"/>
              </a:ext>
            </a:extLst>
          </xdr:cNvPr>
          <xdr:cNvSpPr txBox="1">
            <a:spLocks noChangeAspect="1"/>
          </xdr:cNvSpPr>
        </xdr:nvSpPr>
        <xdr:spPr>
          <a:xfrm>
            <a:off x="1859874"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D</a:t>
            </a:r>
            <a:endParaRPr lang="en-US">
              <a:solidFill>
                <a:schemeClr val="bg1"/>
              </a:solidFill>
              <a:latin typeface="Comic Sans MS" panose="030F0702030302020204" pitchFamily="66" charset="0"/>
            </a:endParaRPr>
          </a:p>
        </xdr:txBody>
      </xdr:sp>
      <xdr:sp macro="" textlink="">
        <xdr:nvSpPr>
          <xdr:cNvPr id="105" name="TextBox 47">
            <a:extLst>
              <a:ext uri="{FF2B5EF4-FFF2-40B4-BE49-F238E27FC236}">
                <a16:creationId xmlns:a16="http://schemas.microsoft.com/office/drawing/2014/main" id="{00000000-0008-0000-0200-000069000000}"/>
              </a:ext>
            </a:extLst>
          </xdr:cNvPr>
          <xdr:cNvSpPr txBox="1">
            <a:spLocks noChangeAspect="1"/>
          </xdr:cNvSpPr>
        </xdr:nvSpPr>
        <xdr:spPr>
          <a:xfrm>
            <a:off x="1328494" y="8236621"/>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06" name="TextBox 48">
            <a:extLst>
              <a:ext uri="{FF2B5EF4-FFF2-40B4-BE49-F238E27FC236}">
                <a16:creationId xmlns:a16="http://schemas.microsoft.com/office/drawing/2014/main" id="{00000000-0008-0000-0200-00006A000000}"/>
              </a:ext>
            </a:extLst>
          </xdr:cNvPr>
          <xdr:cNvSpPr txBox="1">
            <a:spLocks noChangeAspect="1"/>
          </xdr:cNvSpPr>
        </xdr:nvSpPr>
        <xdr:spPr>
          <a:xfrm>
            <a:off x="797098" y="8236621"/>
            <a:ext cx="531385" cy="531397"/>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433" name="TextBox 47">
            <a:extLst>
              <a:ext uri="{FF2B5EF4-FFF2-40B4-BE49-F238E27FC236}">
                <a16:creationId xmlns:a16="http://schemas.microsoft.com/office/drawing/2014/main" id="{00000000-0008-0000-0200-0000B1010000}"/>
              </a:ext>
            </a:extLst>
          </xdr:cNvPr>
          <xdr:cNvSpPr txBox="1">
            <a:spLocks noChangeAspect="1"/>
          </xdr:cNvSpPr>
        </xdr:nvSpPr>
        <xdr:spPr>
          <a:xfrm>
            <a:off x="1328487" y="7705224"/>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“Action”</a:t>
            </a:r>
          </a:p>
        </xdr:txBody>
      </xdr:sp>
    </xdr:grpSp>
    <xdr:clientData/>
  </xdr:twoCellAnchor>
  <xdr:twoCellAnchor>
    <xdr:from>
      <xdr:col>77</xdr:col>
      <xdr:colOff>265339</xdr:colOff>
      <xdr:row>25</xdr:row>
      <xdr:rowOff>0</xdr:rowOff>
    </xdr:from>
    <xdr:to>
      <xdr:col>88</xdr:col>
      <xdr:colOff>0</xdr:colOff>
      <xdr:row>33</xdr:row>
      <xdr:rowOff>28016</xdr:rowOff>
    </xdr:to>
    <xdr:grpSp>
      <xdr:nvGrpSpPr>
        <xdr:cNvPr id="476" name="Group 475">
          <a:extLst>
            <a:ext uri="{FF2B5EF4-FFF2-40B4-BE49-F238E27FC236}">
              <a16:creationId xmlns:a16="http://schemas.microsoft.com/office/drawing/2014/main" id="{00000000-0008-0000-0200-0000DC010000}"/>
            </a:ext>
          </a:extLst>
        </xdr:cNvPr>
        <xdr:cNvGrpSpPr/>
      </xdr:nvGrpSpPr>
      <xdr:grpSpPr>
        <a:xfrm>
          <a:off x="20909895" y="6702778"/>
          <a:ext cx="2683883" cy="2172905"/>
          <a:chOff x="1524050" y="1600220"/>
          <a:chExt cx="2743932" cy="2194536"/>
        </a:xfrm>
        <a:solidFill>
          <a:schemeClr val="tx1"/>
        </a:solidFill>
      </xdr:grpSpPr>
      <xdr:sp macro="" textlink="">
        <xdr:nvSpPr>
          <xdr:cNvPr id="477" name="Rectangle 476">
            <a:extLst>
              <a:ext uri="{FF2B5EF4-FFF2-40B4-BE49-F238E27FC236}">
                <a16:creationId xmlns:a16="http://schemas.microsoft.com/office/drawing/2014/main" id="{00000000-0008-0000-0200-0000DD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478" name="TextBox 41">
            <a:extLst>
              <a:ext uri="{FF2B5EF4-FFF2-40B4-BE49-F238E27FC236}">
                <a16:creationId xmlns:a16="http://schemas.microsoft.com/office/drawing/2014/main" id="{00000000-0008-0000-0200-0000DE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RESET - DA</a:t>
            </a:r>
          </a:p>
        </xdr:txBody>
      </xdr:sp>
      <xdr:cxnSp macro="">
        <xdr:nvCxnSpPr>
          <xdr:cNvPr id="479" name="Straight Connector 478">
            <a:extLst>
              <a:ext uri="{FF2B5EF4-FFF2-40B4-BE49-F238E27FC236}">
                <a16:creationId xmlns:a16="http://schemas.microsoft.com/office/drawing/2014/main" id="{00000000-0008-0000-0200-0000DF01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480" name="Straight Connector 479">
            <a:extLst>
              <a:ext uri="{FF2B5EF4-FFF2-40B4-BE49-F238E27FC236}">
                <a16:creationId xmlns:a16="http://schemas.microsoft.com/office/drawing/2014/main" id="{00000000-0008-0000-0200-0000E001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481" name="TextBox 46">
            <a:extLst>
              <a:ext uri="{FF2B5EF4-FFF2-40B4-BE49-F238E27FC236}">
                <a16:creationId xmlns:a16="http://schemas.microsoft.com/office/drawing/2014/main" id="{00000000-0008-0000-0200-0000E1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482" name="TextBox 48">
            <a:extLst>
              <a:ext uri="{FF2B5EF4-FFF2-40B4-BE49-F238E27FC236}">
                <a16:creationId xmlns:a16="http://schemas.microsoft.com/office/drawing/2014/main" id="{00000000-0008-0000-0200-0000E2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483" name="TextBox 49">
            <a:extLst>
              <a:ext uri="{FF2B5EF4-FFF2-40B4-BE49-F238E27FC236}">
                <a16:creationId xmlns:a16="http://schemas.microsoft.com/office/drawing/2014/main" id="{00000000-0008-0000-0200-0000E3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484" name="TextBox 53">
            <a:extLst>
              <a:ext uri="{FF2B5EF4-FFF2-40B4-BE49-F238E27FC236}">
                <a16:creationId xmlns:a16="http://schemas.microsoft.com/office/drawing/2014/main" id="{00000000-0008-0000-0200-0000E4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485" name="TextBox 55">
            <a:extLst>
              <a:ext uri="{FF2B5EF4-FFF2-40B4-BE49-F238E27FC236}">
                <a16:creationId xmlns:a16="http://schemas.microsoft.com/office/drawing/2014/main" id="{00000000-0008-0000-0200-0000E5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486" name="TextBox 56">
            <a:extLst>
              <a:ext uri="{FF2B5EF4-FFF2-40B4-BE49-F238E27FC236}">
                <a16:creationId xmlns:a16="http://schemas.microsoft.com/office/drawing/2014/main" id="{00000000-0008-0000-0200-0000E6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87" name="TextBox 58">
            <a:extLst>
              <a:ext uri="{FF2B5EF4-FFF2-40B4-BE49-F238E27FC236}">
                <a16:creationId xmlns:a16="http://schemas.microsoft.com/office/drawing/2014/main" id="{00000000-0008-0000-0200-0000E7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488" name="TextBox 59">
            <a:extLst>
              <a:ext uri="{FF2B5EF4-FFF2-40B4-BE49-F238E27FC236}">
                <a16:creationId xmlns:a16="http://schemas.microsoft.com/office/drawing/2014/main" id="{00000000-0008-0000-0200-0000E8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489" name="TextBox 60">
            <a:extLst>
              <a:ext uri="{FF2B5EF4-FFF2-40B4-BE49-F238E27FC236}">
                <a16:creationId xmlns:a16="http://schemas.microsoft.com/office/drawing/2014/main" id="{00000000-0008-0000-0200-0000E901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490" name="TextBox 61">
            <a:extLst>
              <a:ext uri="{FF2B5EF4-FFF2-40B4-BE49-F238E27FC236}">
                <a16:creationId xmlns:a16="http://schemas.microsoft.com/office/drawing/2014/main" id="{00000000-0008-0000-0200-0000EA01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491" name="Straight Connector 490">
            <a:extLst>
              <a:ext uri="{FF2B5EF4-FFF2-40B4-BE49-F238E27FC236}">
                <a16:creationId xmlns:a16="http://schemas.microsoft.com/office/drawing/2014/main" id="{00000000-0008-0000-0200-0000EB010000}"/>
              </a:ext>
            </a:extLst>
          </xdr:cNvPr>
          <xdr:cNvCxnSpPr/>
        </xdr:nvCxnSpPr>
        <xdr:spPr>
          <a:xfrm>
            <a:off x="2622164" y="2240287"/>
            <a:ext cx="0" cy="731512"/>
          </a:xfrm>
          <a:prstGeom prst="line">
            <a:avLst/>
          </a:prstGeom>
          <a:grpFill/>
          <a:ln w="19050" cap="rnd">
            <a:solidFill>
              <a:schemeClr val="bg1"/>
            </a:solidFill>
          </a:ln>
        </xdr:spPr>
      </xdr:cxnSp>
      <xdr:cxnSp macro="">
        <xdr:nvCxnSpPr>
          <xdr:cNvPr id="492" name="Straight Connector 491">
            <a:extLst>
              <a:ext uri="{FF2B5EF4-FFF2-40B4-BE49-F238E27FC236}">
                <a16:creationId xmlns:a16="http://schemas.microsoft.com/office/drawing/2014/main" id="{00000000-0008-0000-0200-0000EC010000}"/>
              </a:ext>
            </a:extLst>
          </xdr:cNvPr>
          <xdr:cNvCxnSpPr/>
        </xdr:nvCxnSpPr>
        <xdr:spPr>
          <a:xfrm>
            <a:off x="2530725" y="2880067"/>
            <a:ext cx="1097271" cy="1"/>
          </a:xfrm>
          <a:prstGeom prst="line">
            <a:avLst/>
          </a:prstGeom>
          <a:grpFill/>
          <a:ln w="19050" cap="rnd">
            <a:solidFill>
              <a:schemeClr val="bg1"/>
            </a:solidFill>
          </a:ln>
        </xdr:spPr>
      </xdr:cxnSp>
      <xdr:cxnSp macro="">
        <xdr:nvCxnSpPr>
          <xdr:cNvPr id="493" name="Straight Connector 492">
            <a:extLst>
              <a:ext uri="{FF2B5EF4-FFF2-40B4-BE49-F238E27FC236}">
                <a16:creationId xmlns:a16="http://schemas.microsoft.com/office/drawing/2014/main" id="{00000000-0008-0000-0200-0000ED010000}"/>
              </a:ext>
            </a:extLst>
          </xdr:cNvPr>
          <xdr:cNvCxnSpPr/>
        </xdr:nvCxnSpPr>
        <xdr:spPr>
          <a:xfrm>
            <a:off x="2530725" y="2331726"/>
            <a:ext cx="91439" cy="0"/>
          </a:xfrm>
          <a:prstGeom prst="line">
            <a:avLst/>
          </a:prstGeom>
          <a:grpFill/>
          <a:ln w="19050" cap="rnd">
            <a:solidFill>
              <a:schemeClr val="bg1"/>
            </a:solidFill>
          </a:ln>
        </xdr:spPr>
      </xdr:cxnSp>
      <xdr:cxnSp macro="">
        <xdr:nvCxnSpPr>
          <xdr:cNvPr id="494" name="Straight Connector 493">
            <a:extLst>
              <a:ext uri="{FF2B5EF4-FFF2-40B4-BE49-F238E27FC236}">
                <a16:creationId xmlns:a16="http://schemas.microsoft.com/office/drawing/2014/main" id="{00000000-0008-0000-0200-0000EE010000}"/>
              </a:ext>
            </a:extLst>
          </xdr:cNvPr>
          <xdr:cNvCxnSpPr/>
        </xdr:nvCxnSpPr>
        <xdr:spPr>
          <a:xfrm>
            <a:off x="3536554" y="2880067"/>
            <a:ext cx="0" cy="91735"/>
          </a:xfrm>
          <a:prstGeom prst="line">
            <a:avLst/>
          </a:prstGeom>
          <a:grpFill/>
          <a:ln w="19050" cap="rnd">
            <a:solidFill>
              <a:schemeClr val="bg1"/>
            </a:solidFill>
          </a:ln>
        </xdr:spPr>
      </xdr:cxnSp>
      <xdr:cxnSp macro="">
        <xdr:nvCxnSpPr>
          <xdr:cNvPr id="495" name="Straight Connector 494">
            <a:extLst>
              <a:ext uri="{FF2B5EF4-FFF2-40B4-BE49-F238E27FC236}">
                <a16:creationId xmlns:a16="http://schemas.microsoft.com/office/drawing/2014/main" id="{00000000-0008-0000-0200-0000EF010000}"/>
              </a:ext>
            </a:extLst>
          </xdr:cNvPr>
          <xdr:cNvCxnSpPr>
            <a:stCxn id="496" idx="3"/>
            <a:endCxn id="497" idx="7"/>
          </xdr:cNvCxnSpPr>
        </xdr:nvCxnSpPr>
        <xdr:spPr>
          <a:xfrm flipV="1">
            <a:off x="2605580" y="2321957"/>
            <a:ext cx="947139" cy="565732"/>
          </a:xfrm>
          <a:prstGeom prst="line">
            <a:avLst/>
          </a:prstGeom>
          <a:grpFill/>
          <a:ln w="25400" cap="rnd">
            <a:solidFill>
              <a:schemeClr val="accent1"/>
            </a:solidFill>
          </a:ln>
        </xdr:spPr>
      </xdr:cxnSp>
      <xdr:sp macro="" textlink="">
        <xdr:nvSpPr>
          <xdr:cNvPr id="496" name="Oval 495">
            <a:extLst>
              <a:ext uri="{FF2B5EF4-FFF2-40B4-BE49-F238E27FC236}">
                <a16:creationId xmlns:a16="http://schemas.microsoft.com/office/drawing/2014/main" id="{00000000-0008-0000-0200-0000F001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7" name="Oval 496">
            <a:extLst>
              <a:ext uri="{FF2B5EF4-FFF2-40B4-BE49-F238E27FC236}">
                <a16:creationId xmlns:a16="http://schemas.microsoft.com/office/drawing/2014/main" id="{00000000-0008-0000-0200-0000F1010000}"/>
              </a:ext>
            </a:extLst>
          </xdr:cNvPr>
          <xdr:cNvSpPr>
            <a:spLocks noChangeAspect="1"/>
          </xdr:cNvSpPr>
        </xdr:nvSpPr>
        <xdr:spPr>
          <a:xfrm>
            <a:off x="3513696" y="2315261"/>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34</xdr:row>
      <xdr:rowOff>28016</xdr:rowOff>
    </xdr:from>
    <xdr:to>
      <xdr:col>88</xdr:col>
      <xdr:colOff>0</xdr:colOff>
      <xdr:row>42</xdr:row>
      <xdr:rowOff>28016</xdr:rowOff>
    </xdr:to>
    <xdr:grpSp>
      <xdr:nvGrpSpPr>
        <xdr:cNvPr id="498" name="Group 497">
          <a:extLst>
            <a:ext uri="{FF2B5EF4-FFF2-40B4-BE49-F238E27FC236}">
              <a16:creationId xmlns:a16="http://schemas.microsoft.com/office/drawing/2014/main" id="{00000000-0008-0000-0200-0000F2010000}"/>
            </a:ext>
          </a:extLst>
        </xdr:cNvPr>
        <xdr:cNvGrpSpPr/>
      </xdr:nvGrpSpPr>
      <xdr:grpSpPr>
        <a:xfrm>
          <a:off x="20912667" y="9143794"/>
          <a:ext cx="2681111" cy="2144889"/>
          <a:chOff x="1524050" y="1600220"/>
          <a:chExt cx="2743932" cy="2194536"/>
        </a:xfrm>
        <a:solidFill>
          <a:schemeClr val="tx1"/>
        </a:solidFill>
      </xdr:grpSpPr>
      <xdr:sp macro="" textlink="">
        <xdr:nvSpPr>
          <xdr:cNvPr id="499" name="Rectangle 498">
            <a:extLst>
              <a:ext uri="{FF2B5EF4-FFF2-40B4-BE49-F238E27FC236}">
                <a16:creationId xmlns:a16="http://schemas.microsoft.com/office/drawing/2014/main" id="{00000000-0008-0000-0200-0000F3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500" name="TextBox 41">
            <a:extLst>
              <a:ext uri="{FF2B5EF4-FFF2-40B4-BE49-F238E27FC236}">
                <a16:creationId xmlns:a16="http://schemas.microsoft.com/office/drawing/2014/main" id="{00000000-0008-0000-0200-0000F4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RESET - RA</a:t>
            </a:r>
          </a:p>
        </xdr:txBody>
      </xdr:sp>
      <xdr:sp macro="" textlink="">
        <xdr:nvSpPr>
          <xdr:cNvPr id="501" name="TextBox 46">
            <a:extLst>
              <a:ext uri="{FF2B5EF4-FFF2-40B4-BE49-F238E27FC236}">
                <a16:creationId xmlns:a16="http://schemas.microsoft.com/office/drawing/2014/main" id="{00000000-0008-0000-0200-0000F5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02" name="TextBox 48">
            <a:extLst>
              <a:ext uri="{FF2B5EF4-FFF2-40B4-BE49-F238E27FC236}">
                <a16:creationId xmlns:a16="http://schemas.microsoft.com/office/drawing/2014/main" id="{00000000-0008-0000-0200-0000F6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03" name="TextBox 49">
            <a:extLst>
              <a:ext uri="{FF2B5EF4-FFF2-40B4-BE49-F238E27FC236}">
                <a16:creationId xmlns:a16="http://schemas.microsoft.com/office/drawing/2014/main" id="{00000000-0008-0000-0200-0000F7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504" name="TextBox 53">
            <a:extLst>
              <a:ext uri="{FF2B5EF4-FFF2-40B4-BE49-F238E27FC236}">
                <a16:creationId xmlns:a16="http://schemas.microsoft.com/office/drawing/2014/main" id="{00000000-0008-0000-0200-0000F8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505" name="TextBox 55">
            <a:extLst>
              <a:ext uri="{FF2B5EF4-FFF2-40B4-BE49-F238E27FC236}">
                <a16:creationId xmlns:a16="http://schemas.microsoft.com/office/drawing/2014/main" id="{00000000-0008-0000-0200-0000F9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06" name="TextBox 56">
            <a:extLst>
              <a:ext uri="{FF2B5EF4-FFF2-40B4-BE49-F238E27FC236}">
                <a16:creationId xmlns:a16="http://schemas.microsoft.com/office/drawing/2014/main" id="{00000000-0008-0000-0200-0000FA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07" name="TextBox 58">
            <a:extLst>
              <a:ext uri="{FF2B5EF4-FFF2-40B4-BE49-F238E27FC236}">
                <a16:creationId xmlns:a16="http://schemas.microsoft.com/office/drawing/2014/main" id="{00000000-0008-0000-0200-0000FB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508" name="TextBox 59">
            <a:extLst>
              <a:ext uri="{FF2B5EF4-FFF2-40B4-BE49-F238E27FC236}">
                <a16:creationId xmlns:a16="http://schemas.microsoft.com/office/drawing/2014/main" id="{00000000-0008-0000-0200-0000FC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09" name="TextBox 60">
            <a:extLst>
              <a:ext uri="{FF2B5EF4-FFF2-40B4-BE49-F238E27FC236}">
                <a16:creationId xmlns:a16="http://schemas.microsoft.com/office/drawing/2014/main" id="{00000000-0008-0000-0200-0000FD01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10" name="TextBox 61">
            <a:extLst>
              <a:ext uri="{FF2B5EF4-FFF2-40B4-BE49-F238E27FC236}">
                <a16:creationId xmlns:a16="http://schemas.microsoft.com/office/drawing/2014/main" id="{00000000-0008-0000-0200-0000FE01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11" name="Straight Connector 510">
            <a:extLst>
              <a:ext uri="{FF2B5EF4-FFF2-40B4-BE49-F238E27FC236}">
                <a16:creationId xmlns:a16="http://schemas.microsoft.com/office/drawing/2014/main" id="{00000000-0008-0000-0200-0000FF010000}"/>
              </a:ext>
            </a:extLst>
          </xdr:cNvPr>
          <xdr:cNvCxnSpPr/>
        </xdr:nvCxnSpPr>
        <xdr:spPr>
          <a:xfrm>
            <a:off x="2622164" y="2240287"/>
            <a:ext cx="0" cy="731512"/>
          </a:xfrm>
          <a:prstGeom prst="line">
            <a:avLst/>
          </a:prstGeom>
          <a:grpFill/>
          <a:ln w="19050" cap="rnd">
            <a:solidFill>
              <a:schemeClr val="bg1"/>
            </a:solidFill>
          </a:ln>
        </xdr:spPr>
      </xdr:cxnSp>
      <xdr:cxnSp macro="">
        <xdr:nvCxnSpPr>
          <xdr:cNvPr id="512" name="Straight Connector 511">
            <a:extLst>
              <a:ext uri="{FF2B5EF4-FFF2-40B4-BE49-F238E27FC236}">
                <a16:creationId xmlns:a16="http://schemas.microsoft.com/office/drawing/2014/main" id="{00000000-0008-0000-0200-000000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13" name="Straight Connector 512">
            <a:extLst>
              <a:ext uri="{FF2B5EF4-FFF2-40B4-BE49-F238E27FC236}">
                <a16:creationId xmlns:a16="http://schemas.microsoft.com/office/drawing/2014/main" id="{00000000-0008-0000-0200-000001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14" name="Straight Connector 513">
            <a:extLst>
              <a:ext uri="{FF2B5EF4-FFF2-40B4-BE49-F238E27FC236}">
                <a16:creationId xmlns:a16="http://schemas.microsoft.com/office/drawing/2014/main" id="{00000000-0008-0000-0200-000002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15" name="Straight Connector 514">
            <a:extLst>
              <a:ext uri="{FF2B5EF4-FFF2-40B4-BE49-F238E27FC236}">
                <a16:creationId xmlns:a16="http://schemas.microsoft.com/office/drawing/2014/main" id="{00000000-0008-0000-0200-000003020000}"/>
              </a:ext>
            </a:extLst>
          </xdr:cNvPr>
          <xdr:cNvCxnSpPr/>
        </xdr:nvCxnSpPr>
        <xdr:spPr>
          <a:xfrm>
            <a:off x="2622164" y="2331726"/>
            <a:ext cx="914390" cy="548342"/>
          </a:xfrm>
          <a:prstGeom prst="line">
            <a:avLst/>
          </a:prstGeom>
          <a:grpFill/>
          <a:ln w="25400" cap="rnd">
            <a:solidFill>
              <a:schemeClr val="accent1"/>
            </a:solidFill>
          </a:ln>
        </xdr:spPr>
      </xdr:cxnSp>
      <xdr:sp macro="" textlink="">
        <xdr:nvSpPr>
          <xdr:cNvPr id="516" name="Oval 515">
            <a:extLst>
              <a:ext uri="{FF2B5EF4-FFF2-40B4-BE49-F238E27FC236}">
                <a16:creationId xmlns:a16="http://schemas.microsoft.com/office/drawing/2014/main" id="{00000000-0008-0000-0200-000004020000}"/>
              </a:ext>
            </a:extLst>
          </xdr:cNvPr>
          <xdr:cNvSpPr>
            <a:spLocks noChangeAspect="1"/>
          </xdr:cNvSpPr>
        </xdr:nvSpPr>
        <xdr:spPr>
          <a:xfrm>
            <a:off x="2598884" y="230886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17" name="Oval 516">
            <a:extLst>
              <a:ext uri="{FF2B5EF4-FFF2-40B4-BE49-F238E27FC236}">
                <a16:creationId xmlns:a16="http://schemas.microsoft.com/office/drawing/2014/main" id="{00000000-0008-0000-0200-000005020000}"/>
              </a:ext>
            </a:extLst>
          </xdr:cNvPr>
          <xdr:cNvSpPr>
            <a:spLocks noChangeAspect="1"/>
          </xdr:cNvSpPr>
        </xdr:nvSpPr>
        <xdr:spPr>
          <a:xfrm>
            <a:off x="3513695" y="286062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7</xdr:row>
      <xdr:rowOff>0</xdr:rowOff>
    </xdr:from>
    <xdr:to>
      <xdr:col>88</xdr:col>
      <xdr:colOff>0</xdr:colOff>
      <xdr:row>15</xdr:row>
      <xdr:rowOff>0</xdr:rowOff>
    </xdr:to>
    <xdr:grpSp>
      <xdr:nvGrpSpPr>
        <xdr:cNvPr id="463" name="Group 462">
          <a:extLst>
            <a:ext uri="{FF2B5EF4-FFF2-40B4-BE49-F238E27FC236}">
              <a16:creationId xmlns:a16="http://schemas.microsoft.com/office/drawing/2014/main" id="{00000000-0008-0000-0200-0000CF010000}"/>
            </a:ext>
          </a:extLst>
        </xdr:cNvPr>
        <xdr:cNvGrpSpPr/>
      </xdr:nvGrpSpPr>
      <xdr:grpSpPr>
        <a:xfrm>
          <a:off x="20912667" y="1876778"/>
          <a:ext cx="2681111" cy="2144889"/>
          <a:chOff x="1524050" y="1600220"/>
          <a:chExt cx="2743932" cy="2194536"/>
        </a:xfrm>
        <a:solidFill>
          <a:schemeClr val="tx1"/>
        </a:solidFill>
      </xdr:grpSpPr>
      <xdr:sp macro="" textlink="">
        <xdr:nvSpPr>
          <xdr:cNvPr id="464" name="Rectangle 463">
            <a:extLst>
              <a:ext uri="{FF2B5EF4-FFF2-40B4-BE49-F238E27FC236}">
                <a16:creationId xmlns:a16="http://schemas.microsoft.com/office/drawing/2014/main" id="{00000000-0008-0000-0200-0000D0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465" name="TextBox 33">
            <a:extLst>
              <a:ext uri="{FF2B5EF4-FFF2-40B4-BE49-F238E27FC236}">
                <a16:creationId xmlns:a16="http://schemas.microsoft.com/office/drawing/2014/main" id="{00000000-0008-0000-0200-0000D1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DA</a:t>
            </a:r>
          </a:p>
        </xdr:txBody>
      </xdr:sp>
      <xdr:cxnSp macro="">
        <xdr:nvCxnSpPr>
          <xdr:cNvPr id="466" name="Straight Connector 465">
            <a:extLst>
              <a:ext uri="{FF2B5EF4-FFF2-40B4-BE49-F238E27FC236}">
                <a16:creationId xmlns:a16="http://schemas.microsoft.com/office/drawing/2014/main" id="{00000000-0008-0000-0200-0000D201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467" name="Straight Connector 466">
            <a:extLst>
              <a:ext uri="{FF2B5EF4-FFF2-40B4-BE49-F238E27FC236}">
                <a16:creationId xmlns:a16="http://schemas.microsoft.com/office/drawing/2014/main" id="{00000000-0008-0000-0200-0000D301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468" name="TextBox 36">
            <a:extLst>
              <a:ext uri="{FF2B5EF4-FFF2-40B4-BE49-F238E27FC236}">
                <a16:creationId xmlns:a16="http://schemas.microsoft.com/office/drawing/2014/main" id="{00000000-0008-0000-0200-0000D4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469" name="TextBox 37">
            <a:extLst>
              <a:ext uri="{FF2B5EF4-FFF2-40B4-BE49-F238E27FC236}">
                <a16:creationId xmlns:a16="http://schemas.microsoft.com/office/drawing/2014/main" id="{00000000-0008-0000-0200-0000D5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470" name="TextBox 38">
            <a:extLst>
              <a:ext uri="{FF2B5EF4-FFF2-40B4-BE49-F238E27FC236}">
                <a16:creationId xmlns:a16="http://schemas.microsoft.com/office/drawing/2014/main" id="{00000000-0008-0000-0200-0000D6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471" name="TextBox 42">
            <a:extLst>
              <a:ext uri="{FF2B5EF4-FFF2-40B4-BE49-F238E27FC236}">
                <a16:creationId xmlns:a16="http://schemas.microsoft.com/office/drawing/2014/main" id="{00000000-0008-0000-0200-0000D7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472" name="TextBox 44">
            <a:extLst>
              <a:ext uri="{FF2B5EF4-FFF2-40B4-BE49-F238E27FC236}">
                <a16:creationId xmlns:a16="http://schemas.microsoft.com/office/drawing/2014/main" id="{00000000-0008-0000-0200-0000D8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473" name="TextBox 47">
            <a:extLst>
              <a:ext uri="{FF2B5EF4-FFF2-40B4-BE49-F238E27FC236}">
                <a16:creationId xmlns:a16="http://schemas.microsoft.com/office/drawing/2014/main" id="{00000000-0008-0000-0200-0000D9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474" name="TextBox 50">
            <a:extLst>
              <a:ext uri="{FF2B5EF4-FFF2-40B4-BE49-F238E27FC236}">
                <a16:creationId xmlns:a16="http://schemas.microsoft.com/office/drawing/2014/main" id="{00000000-0008-0000-0200-0000DA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475" name="TextBox 51">
            <a:extLst>
              <a:ext uri="{FF2B5EF4-FFF2-40B4-BE49-F238E27FC236}">
                <a16:creationId xmlns:a16="http://schemas.microsoft.com/office/drawing/2014/main" id="{00000000-0008-0000-0200-0000DB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18" name="TextBox 52">
            <a:extLst>
              <a:ext uri="{FF2B5EF4-FFF2-40B4-BE49-F238E27FC236}">
                <a16:creationId xmlns:a16="http://schemas.microsoft.com/office/drawing/2014/main" id="{00000000-0008-0000-0200-00000602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19" name="TextBox 54">
            <a:extLst>
              <a:ext uri="{FF2B5EF4-FFF2-40B4-BE49-F238E27FC236}">
                <a16:creationId xmlns:a16="http://schemas.microsoft.com/office/drawing/2014/main" id="{00000000-0008-0000-0200-00000702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20" name="Straight Connector 519">
            <a:extLst>
              <a:ext uri="{FF2B5EF4-FFF2-40B4-BE49-F238E27FC236}">
                <a16:creationId xmlns:a16="http://schemas.microsoft.com/office/drawing/2014/main" id="{00000000-0008-0000-0200-000008020000}"/>
              </a:ext>
            </a:extLst>
          </xdr:cNvPr>
          <xdr:cNvCxnSpPr/>
        </xdr:nvCxnSpPr>
        <xdr:spPr>
          <a:xfrm>
            <a:off x="2622164" y="2240287"/>
            <a:ext cx="0" cy="731512"/>
          </a:xfrm>
          <a:prstGeom prst="line">
            <a:avLst/>
          </a:prstGeom>
          <a:grpFill/>
          <a:ln w="19050" cap="rnd">
            <a:solidFill>
              <a:schemeClr val="bg1"/>
            </a:solidFill>
          </a:ln>
        </xdr:spPr>
      </xdr:cxnSp>
      <xdr:cxnSp macro="">
        <xdr:nvCxnSpPr>
          <xdr:cNvPr id="521" name="Straight Connector 520">
            <a:extLst>
              <a:ext uri="{FF2B5EF4-FFF2-40B4-BE49-F238E27FC236}">
                <a16:creationId xmlns:a16="http://schemas.microsoft.com/office/drawing/2014/main" id="{00000000-0008-0000-0200-000009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22" name="Straight Connector 521">
            <a:extLst>
              <a:ext uri="{FF2B5EF4-FFF2-40B4-BE49-F238E27FC236}">
                <a16:creationId xmlns:a16="http://schemas.microsoft.com/office/drawing/2014/main" id="{00000000-0008-0000-0200-00000A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23" name="Straight Connector 522">
            <a:extLst>
              <a:ext uri="{FF2B5EF4-FFF2-40B4-BE49-F238E27FC236}">
                <a16:creationId xmlns:a16="http://schemas.microsoft.com/office/drawing/2014/main" id="{00000000-0008-0000-0200-00000B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24" name="Straight Connector 523">
            <a:extLst>
              <a:ext uri="{FF2B5EF4-FFF2-40B4-BE49-F238E27FC236}">
                <a16:creationId xmlns:a16="http://schemas.microsoft.com/office/drawing/2014/main" id="{00000000-0008-0000-0200-00000C020000}"/>
              </a:ext>
            </a:extLst>
          </xdr:cNvPr>
          <xdr:cNvCxnSpPr>
            <a:stCxn id="525" idx="2"/>
            <a:endCxn id="526" idx="7"/>
          </xdr:cNvCxnSpPr>
        </xdr:nvCxnSpPr>
        <xdr:spPr>
          <a:xfrm flipV="1">
            <a:off x="2598884" y="2317302"/>
            <a:ext cx="953835" cy="554223"/>
          </a:xfrm>
          <a:prstGeom prst="line">
            <a:avLst/>
          </a:prstGeom>
          <a:grpFill/>
          <a:ln w="25400" cap="rnd">
            <a:solidFill>
              <a:schemeClr val="accent1"/>
            </a:solidFill>
          </a:ln>
        </xdr:spPr>
      </xdr:cxnSp>
      <xdr:sp macro="" textlink="">
        <xdr:nvSpPr>
          <xdr:cNvPr id="525" name="Oval 524">
            <a:extLst>
              <a:ext uri="{FF2B5EF4-FFF2-40B4-BE49-F238E27FC236}">
                <a16:creationId xmlns:a16="http://schemas.microsoft.com/office/drawing/2014/main" id="{00000000-0008-0000-0200-00000D02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6" name="Oval 525">
            <a:extLst>
              <a:ext uri="{FF2B5EF4-FFF2-40B4-BE49-F238E27FC236}">
                <a16:creationId xmlns:a16="http://schemas.microsoft.com/office/drawing/2014/main" id="{00000000-0008-0000-0200-00000E020000}"/>
              </a:ext>
            </a:extLst>
          </xdr:cNvPr>
          <xdr:cNvSpPr>
            <a:spLocks noChangeAspect="1"/>
          </xdr:cNvSpPr>
        </xdr:nvSpPr>
        <xdr:spPr>
          <a:xfrm>
            <a:off x="3513695" y="231060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16</xdr:row>
      <xdr:rowOff>0</xdr:rowOff>
    </xdr:from>
    <xdr:to>
      <xdr:col>88</xdr:col>
      <xdr:colOff>0</xdr:colOff>
      <xdr:row>24</xdr:row>
      <xdr:rowOff>0</xdr:rowOff>
    </xdr:to>
    <xdr:grpSp>
      <xdr:nvGrpSpPr>
        <xdr:cNvPr id="527" name="Group 526">
          <a:extLst>
            <a:ext uri="{FF2B5EF4-FFF2-40B4-BE49-F238E27FC236}">
              <a16:creationId xmlns:a16="http://schemas.microsoft.com/office/drawing/2014/main" id="{00000000-0008-0000-0200-00000F020000}"/>
            </a:ext>
          </a:extLst>
        </xdr:cNvPr>
        <xdr:cNvGrpSpPr/>
      </xdr:nvGrpSpPr>
      <xdr:grpSpPr>
        <a:xfrm>
          <a:off x="20912667" y="4289778"/>
          <a:ext cx="2681111" cy="2144889"/>
          <a:chOff x="1524050" y="1600220"/>
          <a:chExt cx="2743932" cy="2194536"/>
        </a:xfrm>
        <a:solidFill>
          <a:schemeClr val="tx1"/>
        </a:solidFill>
      </xdr:grpSpPr>
      <xdr:sp macro="" textlink="">
        <xdr:nvSpPr>
          <xdr:cNvPr id="528" name="Rectangle 527">
            <a:extLst>
              <a:ext uri="{FF2B5EF4-FFF2-40B4-BE49-F238E27FC236}">
                <a16:creationId xmlns:a16="http://schemas.microsoft.com/office/drawing/2014/main" id="{00000000-0008-0000-0200-00001002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529" name="TextBox 41">
            <a:extLst>
              <a:ext uri="{FF2B5EF4-FFF2-40B4-BE49-F238E27FC236}">
                <a16:creationId xmlns:a16="http://schemas.microsoft.com/office/drawing/2014/main" id="{00000000-0008-0000-0200-00001102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RA</a:t>
            </a:r>
          </a:p>
        </xdr:txBody>
      </xdr:sp>
      <xdr:sp macro="" textlink="">
        <xdr:nvSpPr>
          <xdr:cNvPr id="530" name="TextBox 46">
            <a:extLst>
              <a:ext uri="{FF2B5EF4-FFF2-40B4-BE49-F238E27FC236}">
                <a16:creationId xmlns:a16="http://schemas.microsoft.com/office/drawing/2014/main" id="{00000000-0008-0000-0200-00001202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31" name="TextBox 48">
            <a:extLst>
              <a:ext uri="{FF2B5EF4-FFF2-40B4-BE49-F238E27FC236}">
                <a16:creationId xmlns:a16="http://schemas.microsoft.com/office/drawing/2014/main" id="{00000000-0008-0000-0200-00001302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32" name="TextBox 49">
            <a:extLst>
              <a:ext uri="{FF2B5EF4-FFF2-40B4-BE49-F238E27FC236}">
                <a16:creationId xmlns:a16="http://schemas.microsoft.com/office/drawing/2014/main" id="{00000000-0008-0000-0200-00001402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533" name="TextBox 53">
            <a:extLst>
              <a:ext uri="{FF2B5EF4-FFF2-40B4-BE49-F238E27FC236}">
                <a16:creationId xmlns:a16="http://schemas.microsoft.com/office/drawing/2014/main" id="{00000000-0008-0000-0200-00001502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534" name="TextBox 55">
            <a:extLst>
              <a:ext uri="{FF2B5EF4-FFF2-40B4-BE49-F238E27FC236}">
                <a16:creationId xmlns:a16="http://schemas.microsoft.com/office/drawing/2014/main" id="{00000000-0008-0000-0200-00001602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35" name="TextBox 56">
            <a:extLst>
              <a:ext uri="{FF2B5EF4-FFF2-40B4-BE49-F238E27FC236}">
                <a16:creationId xmlns:a16="http://schemas.microsoft.com/office/drawing/2014/main" id="{00000000-0008-0000-0200-00001702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36" name="TextBox 58">
            <a:extLst>
              <a:ext uri="{FF2B5EF4-FFF2-40B4-BE49-F238E27FC236}">
                <a16:creationId xmlns:a16="http://schemas.microsoft.com/office/drawing/2014/main" id="{00000000-0008-0000-0200-00001802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537" name="TextBox 59">
            <a:extLst>
              <a:ext uri="{FF2B5EF4-FFF2-40B4-BE49-F238E27FC236}">
                <a16:creationId xmlns:a16="http://schemas.microsoft.com/office/drawing/2014/main" id="{00000000-0008-0000-0200-00001902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38" name="TextBox 60">
            <a:extLst>
              <a:ext uri="{FF2B5EF4-FFF2-40B4-BE49-F238E27FC236}">
                <a16:creationId xmlns:a16="http://schemas.microsoft.com/office/drawing/2014/main" id="{00000000-0008-0000-0200-00001A02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39" name="TextBox 61">
            <a:extLst>
              <a:ext uri="{FF2B5EF4-FFF2-40B4-BE49-F238E27FC236}">
                <a16:creationId xmlns:a16="http://schemas.microsoft.com/office/drawing/2014/main" id="{00000000-0008-0000-0200-00001B02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40" name="Straight Connector 539">
            <a:extLst>
              <a:ext uri="{FF2B5EF4-FFF2-40B4-BE49-F238E27FC236}">
                <a16:creationId xmlns:a16="http://schemas.microsoft.com/office/drawing/2014/main" id="{00000000-0008-0000-0200-00001C020000}"/>
              </a:ext>
            </a:extLst>
          </xdr:cNvPr>
          <xdr:cNvCxnSpPr/>
        </xdr:nvCxnSpPr>
        <xdr:spPr>
          <a:xfrm>
            <a:off x="2622164" y="2240287"/>
            <a:ext cx="0" cy="731512"/>
          </a:xfrm>
          <a:prstGeom prst="line">
            <a:avLst/>
          </a:prstGeom>
          <a:grpFill/>
          <a:ln w="19050" cap="rnd">
            <a:solidFill>
              <a:schemeClr val="bg1"/>
            </a:solidFill>
          </a:ln>
        </xdr:spPr>
      </xdr:cxnSp>
      <xdr:cxnSp macro="">
        <xdr:nvCxnSpPr>
          <xdr:cNvPr id="541" name="Straight Connector 540">
            <a:extLst>
              <a:ext uri="{FF2B5EF4-FFF2-40B4-BE49-F238E27FC236}">
                <a16:creationId xmlns:a16="http://schemas.microsoft.com/office/drawing/2014/main" id="{00000000-0008-0000-0200-00001D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42" name="Straight Connector 541">
            <a:extLst>
              <a:ext uri="{FF2B5EF4-FFF2-40B4-BE49-F238E27FC236}">
                <a16:creationId xmlns:a16="http://schemas.microsoft.com/office/drawing/2014/main" id="{00000000-0008-0000-0200-00001E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43" name="Straight Connector 542">
            <a:extLst>
              <a:ext uri="{FF2B5EF4-FFF2-40B4-BE49-F238E27FC236}">
                <a16:creationId xmlns:a16="http://schemas.microsoft.com/office/drawing/2014/main" id="{00000000-0008-0000-0200-00001F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44" name="Straight Connector 543">
            <a:extLst>
              <a:ext uri="{FF2B5EF4-FFF2-40B4-BE49-F238E27FC236}">
                <a16:creationId xmlns:a16="http://schemas.microsoft.com/office/drawing/2014/main" id="{00000000-0008-0000-0200-000020020000}"/>
              </a:ext>
            </a:extLst>
          </xdr:cNvPr>
          <xdr:cNvCxnSpPr/>
        </xdr:nvCxnSpPr>
        <xdr:spPr>
          <a:xfrm>
            <a:off x="2622164" y="2331726"/>
            <a:ext cx="914390" cy="548342"/>
          </a:xfrm>
          <a:prstGeom prst="line">
            <a:avLst/>
          </a:prstGeom>
          <a:grpFill/>
          <a:ln w="25400" cap="rnd">
            <a:solidFill>
              <a:schemeClr val="accent1"/>
            </a:solidFill>
          </a:ln>
        </xdr:spPr>
      </xdr:cxnSp>
      <xdr:sp macro="" textlink="">
        <xdr:nvSpPr>
          <xdr:cNvPr id="545" name="Oval 544">
            <a:extLst>
              <a:ext uri="{FF2B5EF4-FFF2-40B4-BE49-F238E27FC236}">
                <a16:creationId xmlns:a16="http://schemas.microsoft.com/office/drawing/2014/main" id="{00000000-0008-0000-0200-000021020000}"/>
              </a:ext>
            </a:extLst>
          </xdr:cNvPr>
          <xdr:cNvSpPr>
            <a:spLocks noChangeAspect="1"/>
          </xdr:cNvSpPr>
        </xdr:nvSpPr>
        <xdr:spPr>
          <a:xfrm>
            <a:off x="2598884" y="230886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46" name="Oval 545">
            <a:extLst>
              <a:ext uri="{FF2B5EF4-FFF2-40B4-BE49-F238E27FC236}">
                <a16:creationId xmlns:a16="http://schemas.microsoft.com/office/drawing/2014/main" id="{00000000-0008-0000-0200-000022020000}"/>
              </a:ext>
            </a:extLst>
          </xdr:cNvPr>
          <xdr:cNvSpPr>
            <a:spLocks noChangeAspect="1"/>
          </xdr:cNvSpPr>
        </xdr:nvSpPr>
        <xdr:spPr>
          <a:xfrm>
            <a:off x="3513695" y="286062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3</xdr:col>
      <xdr:colOff>0</xdr:colOff>
      <xdr:row>7</xdr:row>
      <xdr:rowOff>0</xdr:rowOff>
    </xdr:from>
    <xdr:to>
      <xdr:col>9</xdr:col>
      <xdr:colOff>0</xdr:colOff>
      <xdr:row>13</xdr:row>
      <xdr:rowOff>0</xdr:rowOff>
    </xdr:to>
    <xdr:grpSp>
      <xdr:nvGrpSpPr>
        <xdr:cNvPr id="547" name="Group 546">
          <a:extLst>
            <a:ext uri="{FF2B5EF4-FFF2-40B4-BE49-F238E27FC236}">
              <a16:creationId xmlns:a16="http://schemas.microsoft.com/office/drawing/2014/main" id="{00000000-0008-0000-0200-000023020000}"/>
            </a:ext>
          </a:extLst>
        </xdr:cNvPr>
        <xdr:cNvGrpSpPr/>
      </xdr:nvGrpSpPr>
      <xdr:grpSpPr>
        <a:xfrm>
          <a:off x="804333" y="1876778"/>
          <a:ext cx="1608667" cy="1608666"/>
          <a:chOff x="2438410" y="1691640"/>
          <a:chExt cx="1645932" cy="1645927"/>
        </a:xfrm>
      </xdr:grpSpPr>
      <xdr:sp macro="" textlink="">
        <xdr:nvSpPr>
          <xdr:cNvPr id="548" name="Rectangle 547">
            <a:extLst>
              <a:ext uri="{FF2B5EF4-FFF2-40B4-BE49-F238E27FC236}">
                <a16:creationId xmlns:a16="http://schemas.microsoft.com/office/drawing/2014/main" id="{00000000-0008-0000-0200-000024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49" name="Straight Connector 548">
            <a:extLst>
              <a:ext uri="{FF2B5EF4-FFF2-40B4-BE49-F238E27FC236}">
                <a16:creationId xmlns:a16="http://schemas.microsoft.com/office/drawing/2014/main" id="{00000000-0008-0000-0200-00002502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550" name="Oval 549">
            <a:extLst>
              <a:ext uri="{FF2B5EF4-FFF2-40B4-BE49-F238E27FC236}">
                <a16:creationId xmlns:a16="http://schemas.microsoft.com/office/drawing/2014/main" id="{00000000-0008-0000-0200-00002602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51" name="Oval 550">
            <a:extLst>
              <a:ext uri="{FF2B5EF4-FFF2-40B4-BE49-F238E27FC236}">
                <a16:creationId xmlns:a16="http://schemas.microsoft.com/office/drawing/2014/main" id="{00000000-0008-0000-0200-00002702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52" name="TextBox 27">
            <a:extLst>
              <a:ext uri="{FF2B5EF4-FFF2-40B4-BE49-F238E27FC236}">
                <a16:creationId xmlns:a16="http://schemas.microsoft.com/office/drawing/2014/main" id="{00000000-0008-0000-0200-00002802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553" name="TextBox 38">
            <a:extLst>
              <a:ext uri="{FF2B5EF4-FFF2-40B4-BE49-F238E27FC236}">
                <a16:creationId xmlns:a16="http://schemas.microsoft.com/office/drawing/2014/main" id="{00000000-0008-0000-0200-00002902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54" name="TextBox 40">
            <a:extLst>
              <a:ext uri="{FF2B5EF4-FFF2-40B4-BE49-F238E27FC236}">
                <a16:creationId xmlns:a16="http://schemas.microsoft.com/office/drawing/2014/main" id="{00000000-0008-0000-0200-00002A02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555" name="TextBox 41">
            <a:extLst>
              <a:ext uri="{FF2B5EF4-FFF2-40B4-BE49-F238E27FC236}">
                <a16:creationId xmlns:a16="http://schemas.microsoft.com/office/drawing/2014/main" id="{00000000-0008-0000-0200-00002B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556" name="Straight Connector 555">
            <a:extLst>
              <a:ext uri="{FF2B5EF4-FFF2-40B4-BE49-F238E27FC236}">
                <a16:creationId xmlns:a16="http://schemas.microsoft.com/office/drawing/2014/main" id="{00000000-0008-0000-0200-00002C02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557" name="Straight Connector 556">
            <a:extLst>
              <a:ext uri="{FF2B5EF4-FFF2-40B4-BE49-F238E27FC236}">
                <a16:creationId xmlns:a16="http://schemas.microsoft.com/office/drawing/2014/main" id="{00000000-0008-0000-0200-00002D02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558" name="Straight Connector 557">
            <a:extLst>
              <a:ext uri="{FF2B5EF4-FFF2-40B4-BE49-F238E27FC236}">
                <a16:creationId xmlns:a16="http://schemas.microsoft.com/office/drawing/2014/main" id="{00000000-0008-0000-0200-00002E02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559" name="Oval 558">
            <a:extLst>
              <a:ext uri="{FF2B5EF4-FFF2-40B4-BE49-F238E27FC236}">
                <a16:creationId xmlns:a16="http://schemas.microsoft.com/office/drawing/2014/main" id="{00000000-0008-0000-0200-00002F02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60" name="Straight Connector 559">
            <a:extLst>
              <a:ext uri="{FF2B5EF4-FFF2-40B4-BE49-F238E27FC236}">
                <a16:creationId xmlns:a16="http://schemas.microsoft.com/office/drawing/2014/main" id="{00000000-0008-0000-0200-000030020000}"/>
              </a:ext>
            </a:extLst>
          </xdr:cNvPr>
          <xdr:cNvCxnSpPr>
            <a:cxnSpLocks/>
            <a:stCxn id="554" idx="3"/>
            <a:endCxn id="564"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561" name="Straight Connector 560">
            <a:extLst>
              <a:ext uri="{FF2B5EF4-FFF2-40B4-BE49-F238E27FC236}">
                <a16:creationId xmlns:a16="http://schemas.microsoft.com/office/drawing/2014/main" id="{00000000-0008-0000-0200-00003102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562" name="Straight Connector 561">
            <a:extLst>
              <a:ext uri="{FF2B5EF4-FFF2-40B4-BE49-F238E27FC236}">
                <a16:creationId xmlns:a16="http://schemas.microsoft.com/office/drawing/2014/main" id="{00000000-0008-0000-0200-000032020000}"/>
              </a:ext>
            </a:extLst>
          </xdr:cNvPr>
          <xdr:cNvCxnSpPr/>
        </xdr:nvCxnSpPr>
        <xdr:spPr>
          <a:xfrm>
            <a:off x="3535709" y="3337567"/>
            <a:ext cx="548610" cy="0"/>
          </a:xfrm>
          <a:prstGeom prst="line">
            <a:avLst/>
          </a:prstGeom>
          <a:noFill/>
          <a:ln w="38100" cap="rnd">
            <a:solidFill>
              <a:schemeClr val="accent4"/>
            </a:solidFill>
          </a:ln>
        </xdr:spPr>
      </xdr:cxnSp>
      <xdr:cxnSp macro="">
        <xdr:nvCxnSpPr>
          <xdr:cNvPr id="563" name="Straight Connector 562">
            <a:extLst>
              <a:ext uri="{FF2B5EF4-FFF2-40B4-BE49-F238E27FC236}">
                <a16:creationId xmlns:a16="http://schemas.microsoft.com/office/drawing/2014/main" id="{00000000-0008-0000-0200-00003302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564" name="TextBox 39">
            <a:extLst>
              <a:ext uri="{FF2B5EF4-FFF2-40B4-BE49-F238E27FC236}">
                <a16:creationId xmlns:a16="http://schemas.microsoft.com/office/drawing/2014/main" id="{00000000-0008-0000-0200-00003402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10</xdr:col>
      <xdr:colOff>0</xdr:colOff>
      <xdr:row>7</xdr:row>
      <xdr:rowOff>0</xdr:rowOff>
    </xdr:from>
    <xdr:to>
      <xdr:col>16</xdr:col>
      <xdr:colOff>0</xdr:colOff>
      <xdr:row>13</xdr:row>
      <xdr:rowOff>0</xdr:rowOff>
    </xdr:to>
    <xdr:grpSp>
      <xdr:nvGrpSpPr>
        <xdr:cNvPr id="565" name="Group 564">
          <a:extLst>
            <a:ext uri="{FF2B5EF4-FFF2-40B4-BE49-F238E27FC236}">
              <a16:creationId xmlns:a16="http://schemas.microsoft.com/office/drawing/2014/main" id="{00000000-0008-0000-0200-000035020000}"/>
            </a:ext>
          </a:extLst>
        </xdr:cNvPr>
        <xdr:cNvGrpSpPr/>
      </xdr:nvGrpSpPr>
      <xdr:grpSpPr>
        <a:xfrm>
          <a:off x="2681111" y="1876778"/>
          <a:ext cx="1608667" cy="1608666"/>
          <a:chOff x="2438434" y="1691640"/>
          <a:chExt cx="1645932" cy="1645927"/>
        </a:xfrm>
      </xdr:grpSpPr>
      <xdr:sp macro="" textlink="">
        <xdr:nvSpPr>
          <xdr:cNvPr id="566" name="Rectangle 565">
            <a:extLst>
              <a:ext uri="{FF2B5EF4-FFF2-40B4-BE49-F238E27FC236}">
                <a16:creationId xmlns:a16="http://schemas.microsoft.com/office/drawing/2014/main" id="{00000000-0008-0000-0200-000036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67" name="TextBox 27">
            <a:extLst>
              <a:ext uri="{FF2B5EF4-FFF2-40B4-BE49-F238E27FC236}">
                <a16:creationId xmlns:a16="http://schemas.microsoft.com/office/drawing/2014/main" id="{00000000-0008-0000-0200-00003702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568" name="TextBox 41">
            <a:extLst>
              <a:ext uri="{FF2B5EF4-FFF2-40B4-BE49-F238E27FC236}">
                <a16:creationId xmlns:a16="http://schemas.microsoft.com/office/drawing/2014/main" id="{00000000-0008-0000-0200-000038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569" name="Straight Connector 568">
            <a:extLst>
              <a:ext uri="{FF2B5EF4-FFF2-40B4-BE49-F238E27FC236}">
                <a16:creationId xmlns:a16="http://schemas.microsoft.com/office/drawing/2014/main" id="{00000000-0008-0000-0200-000039020000}"/>
              </a:ext>
            </a:extLst>
          </xdr:cNvPr>
          <xdr:cNvCxnSpPr/>
        </xdr:nvCxnSpPr>
        <xdr:spPr>
          <a:xfrm>
            <a:off x="2987062" y="1691640"/>
            <a:ext cx="1097280" cy="0"/>
          </a:xfrm>
          <a:prstGeom prst="line">
            <a:avLst/>
          </a:prstGeom>
          <a:noFill/>
          <a:ln w="38100" cap="rnd">
            <a:solidFill>
              <a:schemeClr val="accent4"/>
            </a:solidFill>
          </a:ln>
        </xdr:spPr>
      </xdr:cxnSp>
      <xdr:cxnSp macro="">
        <xdr:nvCxnSpPr>
          <xdr:cNvPr id="570" name="Straight Connector 569">
            <a:extLst>
              <a:ext uri="{FF2B5EF4-FFF2-40B4-BE49-F238E27FC236}">
                <a16:creationId xmlns:a16="http://schemas.microsoft.com/office/drawing/2014/main" id="{00000000-0008-0000-0200-00003A020000}"/>
              </a:ext>
            </a:extLst>
          </xdr:cNvPr>
          <xdr:cNvCxnSpPr/>
        </xdr:nvCxnSpPr>
        <xdr:spPr>
          <a:xfrm>
            <a:off x="3535684" y="2240293"/>
            <a:ext cx="548658" cy="0"/>
          </a:xfrm>
          <a:prstGeom prst="line">
            <a:avLst/>
          </a:prstGeom>
          <a:noFill/>
          <a:ln w="38100" cap="rnd">
            <a:solidFill>
              <a:schemeClr val="accent4"/>
            </a:solidFill>
          </a:ln>
        </xdr:spPr>
      </xdr:cxnSp>
      <xdr:cxnSp macro="">
        <xdr:nvCxnSpPr>
          <xdr:cNvPr id="571" name="Straight Connector 570">
            <a:extLst>
              <a:ext uri="{FF2B5EF4-FFF2-40B4-BE49-F238E27FC236}">
                <a16:creationId xmlns:a16="http://schemas.microsoft.com/office/drawing/2014/main" id="{00000000-0008-0000-0200-00003B020000}"/>
              </a:ext>
            </a:extLst>
          </xdr:cNvPr>
          <xdr:cNvCxnSpPr/>
        </xdr:nvCxnSpPr>
        <xdr:spPr>
          <a:xfrm>
            <a:off x="4084324" y="1691659"/>
            <a:ext cx="12" cy="1097287"/>
          </a:xfrm>
          <a:prstGeom prst="line">
            <a:avLst/>
          </a:prstGeom>
          <a:noFill/>
          <a:ln w="38100" cap="rnd">
            <a:solidFill>
              <a:schemeClr val="accent4"/>
            </a:solidFill>
          </a:ln>
        </xdr:spPr>
      </xdr:cxnSp>
      <xdr:cxnSp macro="">
        <xdr:nvCxnSpPr>
          <xdr:cNvPr id="572" name="Straight Connector 571">
            <a:extLst>
              <a:ext uri="{FF2B5EF4-FFF2-40B4-BE49-F238E27FC236}">
                <a16:creationId xmlns:a16="http://schemas.microsoft.com/office/drawing/2014/main" id="{00000000-0008-0000-0200-00003C02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573" name="Straight Connector 572">
            <a:extLst>
              <a:ext uri="{FF2B5EF4-FFF2-40B4-BE49-F238E27FC236}">
                <a16:creationId xmlns:a16="http://schemas.microsoft.com/office/drawing/2014/main" id="{00000000-0008-0000-0200-00003D020000}"/>
              </a:ext>
            </a:extLst>
          </xdr:cNvPr>
          <xdr:cNvCxnSpPr/>
        </xdr:nvCxnSpPr>
        <xdr:spPr>
          <a:xfrm>
            <a:off x="3535708" y="3337567"/>
            <a:ext cx="548610" cy="0"/>
          </a:xfrm>
          <a:prstGeom prst="line">
            <a:avLst/>
          </a:prstGeom>
          <a:noFill/>
          <a:ln w="38100" cap="rnd">
            <a:solidFill>
              <a:schemeClr val="accent4"/>
            </a:solidFill>
          </a:ln>
        </xdr:spPr>
      </xdr:cxnSp>
      <xdr:grpSp>
        <xdr:nvGrpSpPr>
          <xdr:cNvPr id="574" name="Group 573">
            <a:extLst>
              <a:ext uri="{FF2B5EF4-FFF2-40B4-BE49-F238E27FC236}">
                <a16:creationId xmlns:a16="http://schemas.microsoft.com/office/drawing/2014/main" id="{00000000-0008-0000-0200-00003E020000}"/>
              </a:ext>
            </a:extLst>
          </xdr:cNvPr>
          <xdr:cNvGrpSpPr/>
        </xdr:nvGrpSpPr>
        <xdr:grpSpPr>
          <a:xfrm flipH="1">
            <a:off x="2944368" y="1920240"/>
            <a:ext cx="640080" cy="868687"/>
            <a:chOff x="2938334" y="1920240"/>
            <a:chExt cx="640080" cy="868687"/>
          </a:xfrm>
        </xdr:grpSpPr>
        <xdr:sp macro="" textlink="">
          <xdr:nvSpPr>
            <xdr:cNvPr id="580" name="Oval 579">
              <a:extLst>
                <a:ext uri="{FF2B5EF4-FFF2-40B4-BE49-F238E27FC236}">
                  <a16:creationId xmlns:a16="http://schemas.microsoft.com/office/drawing/2014/main" id="{00000000-0008-0000-0200-000044020000}"/>
                </a:ext>
              </a:extLst>
            </xdr:cNvPr>
            <xdr:cNvSpPr>
              <a:spLocks noChangeAspect="1"/>
            </xdr:cNvSpPr>
          </xdr:nvSpPr>
          <xdr:spPr>
            <a:xfrm>
              <a:off x="2938334"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1" name="Oval 580">
              <a:extLst>
                <a:ext uri="{FF2B5EF4-FFF2-40B4-BE49-F238E27FC236}">
                  <a16:creationId xmlns:a16="http://schemas.microsoft.com/office/drawing/2014/main" id="{00000000-0008-0000-0200-000045020000}"/>
                </a:ext>
              </a:extLst>
            </xdr:cNvPr>
            <xdr:cNvSpPr>
              <a:spLocks noChangeAspect="1"/>
            </xdr:cNvSpPr>
          </xdr:nvSpPr>
          <xdr:spPr>
            <a:xfrm>
              <a:off x="2938334"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2" name="Oval 581">
              <a:extLst>
                <a:ext uri="{FF2B5EF4-FFF2-40B4-BE49-F238E27FC236}">
                  <a16:creationId xmlns:a16="http://schemas.microsoft.com/office/drawing/2014/main" id="{00000000-0008-0000-0200-000046020000}"/>
                </a:ext>
              </a:extLst>
            </xdr:cNvPr>
            <xdr:cNvSpPr>
              <a:spLocks noChangeAspect="1"/>
            </xdr:cNvSpPr>
          </xdr:nvSpPr>
          <xdr:spPr>
            <a:xfrm>
              <a:off x="3486974"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83" name="Straight Connector 582">
              <a:extLst>
                <a:ext uri="{FF2B5EF4-FFF2-40B4-BE49-F238E27FC236}">
                  <a16:creationId xmlns:a16="http://schemas.microsoft.com/office/drawing/2014/main" id="{00000000-0008-0000-0200-000047020000}"/>
                </a:ext>
              </a:extLst>
            </xdr:cNvPr>
            <xdr:cNvCxnSpPr>
              <a:cxnSpLocks/>
              <a:stCxn id="577" idx="1"/>
              <a:endCxn id="579" idx="3"/>
            </xdr:cNvCxnSpPr>
          </xdr:nvCxnSpPr>
          <xdr:spPr>
            <a:xfrm flipV="1">
              <a:off x="2987110" y="2240299"/>
              <a:ext cx="548592" cy="274320"/>
            </a:xfrm>
            <a:prstGeom prst="line">
              <a:avLst/>
            </a:prstGeom>
            <a:noFill/>
            <a:ln w="38100" cap="rnd">
              <a:solidFill>
                <a:schemeClr val="accent4"/>
              </a:solidFill>
              <a:headEnd type="arrow" w="lg" len="med"/>
            </a:ln>
          </xdr:spPr>
        </xdr:cxnSp>
        <xdr:cxnSp macro="">
          <xdr:nvCxnSpPr>
            <xdr:cNvPr id="584" name="Straight Connector 583">
              <a:extLst>
                <a:ext uri="{FF2B5EF4-FFF2-40B4-BE49-F238E27FC236}">
                  <a16:creationId xmlns:a16="http://schemas.microsoft.com/office/drawing/2014/main" id="{00000000-0008-0000-0200-000048020000}"/>
                </a:ext>
              </a:extLst>
            </xdr:cNvPr>
            <xdr:cNvCxnSpPr>
              <a:cxnSpLocks/>
            </xdr:cNvCxnSpPr>
          </xdr:nvCxnSpPr>
          <xdr:spPr>
            <a:xfrm flipH="1">
              <a:off x="3261390" y="2377459"/>
              <a:ext cx="1" cy="411468"/>
            </a:xfrm>
            <a:prstGeom prst="line">
              <a:avLst/>
            </a:prstGeom>
            <a:noFill/>
            <a:ln w="19050" cap="rnd">
              <a:solidFill>
                <a:schemeClr val="accent4"/>
              </a:solidFill>
              <a:prstDash val="dash"/>
            </a:ln>
          </xdr:spPr>
        </xdr:cxnSp>
      </xdr:grpSp>
      <xdr:cxnSp macro="">
        <xdr:nvCxnSpPr>
          <xdr:cNvPr id="575" name="Straight Connector 574">
            <a:extLst>
              <a:ext uri="{FF2B5EF4-FFF2-40B4-BE49-F238E27FC236}">
                <a16:creationId xmlns:a16="http://schemas.microsoft.com/office/drawing/2014/main" id="{00000000-0008-0000-0200-00003F020000}"/>
              </a:ext>
            </a:extLst>
          </xdr:cNvPr>
          <xdr:cNvCxnSpPr/>
        </xdr:nvCxnSpPr>
        <xdr:spPr>
          <a:xfrm>
            <a:off x="3535708" y="2788927"/>
            <a:ext cx="548658" cy="0"/>
          </a:xfrm>
          <a:prstGeom prst="line">
            <a:avLst/>
          </a:prstGeom>
          <a:noFill/>
          <a:ln w="38100" cap="rnd">
            <a:solidFill>
              <a:schemeClr val="accent4"/>
            </a:solidFill>
          </a:ln>
        </xdr:spPr>
      </xdr:cxnSp>
      <xdr:sp macro="" textlink="">
        <xdr:nvSpPr>
          <xdr:cNvPr id="576" name="TextBox 38">
            <a:extLst>
              <a:ext uri="{FF2B5EF4-FFF2-40B4-BE49-F238E27FC236}">
                <a16:creationId xmlns:a16="http://schemas.microsoft.com/office/drawing/2014/main" id="{00000000-0008-0000-0200-000040020000}"/>
              </a:ext>
            </a:extLst>
          </xdr:cNvPr>
          <xdr:cNvSpPr txBox="1">
            <a:spLocks noChangeAspect="1"/>
          </xdr:cNvSpPr>
        </xdr:nvSpPr>
        <xdr:spPr>
          <a:xfrm>
            <a:off x="3535702"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77" name="TextBox 40">
            <a:extLst>
              <a:ext uri="{FF2B5EF4-FFF2-40B4-BE49-F238E27FC236}">
                <a16:creationId xmlns:a16="http://schemas.microsoft.com/office/drawing/2014/main" id="{00000000-0008-0000-0200-000041020000}"/>
              </a:ext>
            </a:extLst>
          </xdr:cNvPr>
          <xdr:cNvSpPr txBox="1">
            <a:spLocks noChangeAspect="1"/>
          </xdr:cNvSpPr>
        </xdr:nvSpPr>
        <xdr:spPr>
          <a:xfrm>
            <a:off x="3535672"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cxnSp macro="">
        <xdr:nvCxnSpPr>
          <xdr:cNvPr id="578" name="Straight Connector 577">
            <a:extLst>
              <a:ext uri="{FF2B5EF4-FFF2-40B4-BE49-F238E27FC236}">
                <a16:creationId xmlns:a16="http://schemas.microsoft.com/office/drawing/2014/main" id="{00000000-0008-0000-0200-000042020000}"/>
              </a:ext>
            </a:extLst>
          </xdr:cNvPr>
          <xdr:cNvCxnSpPr/>
        </xdr:nvCxnSpPr>
        <xdr:spPr>
          <a:xfrm>
            <a:off x="3535690" y="1691640"/>
            <a:ext cx="12" cy="1097287"/>
          </a:xfrm>
          <a:prstGeom prst="line">
            <a:avLst/>
          </a:prstGeom>
          <a:noFill/>
          <a:ln w="38100" cap="rnd">
            <a:solidFill>
              <a:schemeClr val="accent4"/>
            </a:solidFill>
          </a:ln>
        </xdr:spPr>
      </xdr:cxnSp>
      <xdr:sp macro="" textlink="">
        <xdr:nvSpPr>
          <xdr:cNvPr id="579" name="TextBox 39">
            <a:extLst>
              <a:ext uri="{FF2B5EF4-FFF2-40B4-BE49-F238E27FC236}">
                <a16:creationId xmlns:a16="http://schemas.microsoft.com/office/drawing/2014/main" id="{00000000-0008-0000-0200-000043020000}"/>
              </a:ext>
            </a:extLst>
          </xdr:cNvPr>
          <xdr:cNvSpPr txBox="1">
            <a:spLocks noChangeAspect="1"/>
          </xdr:cNvSpPr>
        </xdr:nvSpPr>
        <xdr:spPr>
          <a:xfrm>
            <a:off x="2438440"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grpSp>
    <xdr:clientData/>
  </xdr:twoCellAnchor>
  <xdr:twoCellAnchor>
    <xdr:from>
      <xdr:col>10</xdr:col>
      <xdr:colOff>0</xdr:colOff>
      <xdr:row>15</xdr:row>
      <xdr:rowOff>0</xdr:rowOff>
    </xdr:from>
    <xdr:to>
      <xdr:col>16</xdr:col>
      <xdr:colOff>0</xdr:colOff>
      <xdr:row>23</xdr:row>
      <xdr:rowOff>0</xdr:rowOff>
    </xdr:to>
    <xdr:grpSp>
      <xdr:nvGrpSpPr>
        <xdr:cNvPr id="585" name="Group 584">
          <a:extLst>
            <a:ext uri="{FF2B5EF4-FFF2-40B4-BE49-F238E27FC236}">
              <a16:creationId xmlns:a16="http://schemas.microsoft.com/office/drawing/2014/main" id="{00000000-0008-0000-0200-000049020000}"/>
            </a:ext>
          </a:extLst>
        </xdr:cNvPr>
        <xdr:cNvGrpSpPr/>
      </xdr:nvGrpSpPr>
      <xdr:grpSpPr>
        <a:xfrm>
          <a:off x="2681111" y="4021667"/>
          <a:ext cx="1608667" cy="2144889"/>
          <a:chOff x="2438434" y="1691640"/>
          <a:chExt cx="1645932" cy="2194561"/>
        </a:xfrm>
      </xdr:grpSpPr>
      <xdr:sp macro="" textlink="">
        <xdr:nvSpPr>
          <xdr:cNvPr id="586" name="Rectangle 585">
            <a:extLst>
              <a:ext uri="{FF2B5EF4-FFF2-40B4-BE49-F238E27FC236}">
                <a16:creationId xmlns:a16="http://schemas.microsoft.com/office/drawing/2014/main" id="{00000000-0008-0000-0200-00004A020000}"/>
              </a:ext>
            </a:extLst>
          </xdr:cNvPr>
          <xdr:cNvSpPr/>
        </xdr:nvSpPr>
        <xdr:spPr>
          <a:xfrm>
            <a:off x="2438440" y="1691659"/>
            <a:ext cx="1645878" cy="2194542"/>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7" name="Rectangle 586">
            <a:extLst>
              <a:ext uri="{FF2B5EF4-FFF2-40B4-BE49-F238E27FC236}">
                <a16:creationId xmlns:a16="http://schemas.microsoft.com/office/drawing/2014/main" id="{00000000-0008-0000-0200-00004B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8" name="TextBox 117">
            <a:extLst>
              <a:ext uri="{FF2B5EF4-FFF2-40B4-BE49-F238E27FC236}">
                <a16:creationId xmlns:a16="http://schemas.microsoft.com/office/drawing/2014/main" id="{00000000-0008-0000-0200-00004C020000}"/>
              </a:ext>
            </a:extLst>
          </xdr:cNvPr>
          <xdr:cNvSpPr txBox="1">
            <a:spLocks noChangeAspect="1"/>
          </xdr:cNvSpPr>
        </xdr:nvSpPr>
        <xdr:spPr>
          <a:xfrm>
            <a:off x="3535708" y="2788940"/>
            <a:ext cx="548634" cy="1097256"/>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a:p>
            <a:pPr algn="ctr"/>
            <a:r>
              <a:rPr lang="en-US" b="1">
                <a:solidFill>
                  <a:srgbClr val="00B050"/>
                </a:solidFill>
                <a:latin typeface="Arial" panose="020B0604020202020204" pitchFamily="34" charset="0"/>
                <a:cs typeface="Arial" panose="020B0604020202020204" pitchFamily="34" charset="0"/>
              </a:rPr>
              <a:t>DB</a:t>
            </a:r>
          </a:p>
        </xdr:txBody>
      </xdr:sp>
      <xdr:sp macro="" textlink="">
        <xdr:nvSpPr>
          <xdr:cNvPr id="589" name="TextBox 118">
            <a:extLst>
              <a:ext uri="{FF2B5EF4-FFF2-40B4-BE49-F238E27FC236}">
                <a16:creationId xmlns:a16="http://schemas.microsoft.com/office/drawing/2014/main" id="{00000000-0008-0000-0200-00004D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sp macro="" textlink="">
        <xdr:nvSpPr>
          <xdr:cNvPr id="590" name="TextBox 119">
            <a:extLst>
              <a:ext uri="{FF2B5EF4-FFF2-40B4-BE49-F238E27FC236}">
                <a16:creationId xmlns:a16="http://schemas.microsoft.com/office/drawing/2014/main" id="{00000000-0008-0000-0200-00004E020000}"/>
              </a:ext>
            </a:extLst>
          </xdr:cNvPr>
          <xdr:cNvSpPr txBox="1">
            <a:spLocks noChangeAspect="1"/>
          </xdr:cNvSpPr>
        </xdr:nvSpPr>
        <xdr:spPr>
          <a:xfrm>
            <a:off x="2438434" y="3337555"/>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91" name="TextBox 120">
            <a:extLst>
              <a:ext uri="{FF2B5EF4-FFF2-40B4-BE49-F238E27FC236}">
                <a16:creationId xmlns:a16="http://schemas.microsoft.com/office/drawing/2014/main" id="{00000000-0008-0000-0200-00004F020000}"/>
              </a:ext>
            </a:extLst>
          </xdr:cNvPr>
          <xdr:cNvSpPr txBox="1">
            <a:spLocks noChangeAspect="1"/>
          </xdr:cNvSpPr>
        </xdr:nvSpPr>
        <xdr:spPr>
          <a:xfrm>
            <a:off x="2987068" y="3337561"/>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92" name="TextBox 121">
            <a:extLst>
              <a:ext uri="{FF2B5EF4-FFF2-40B4-BE49-F238E27FC236}">
                <a16:creationId xmlns:a16="http://schemas.microsoft.com/office/drawing/2014/main" id="{00000000-0008-0000-0200-000050020000}"/>
              </a:ext>
            </a:extLst>
          </xdr:cNvPr>
          <xdr:cNvSpPr txBox="1">
            <a:spLocks noChangeAspect="1"/>
          </xdr:cNvSpPr>
        </xdr:nvSpPr>
        <xdr:spPr>
          <a:xfrm>
            <a:off x="3535702"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93" name="TextBox 122">
            <a:extLst>
              <a:ext uri="{FF2B5EF4-FFF2-40B4-BE49-F238E27FC236}">
                <a16:creationId xmlns:a16="http://schemas.microsoft.com/office/drawing/2014/main" id="{00000000-0008-0000-0200-000051020000}"/>
              </a:ext>
            </a:extLst>
          </xdr:cNvPr>
          <xdr:cNvSpPr txBox="1">
            <a:spLocks noChangeAspect="1"/>
          </xdr:cNvSpPr>
        </xdr:nvSpPr>
        <xdr:spPr>
          <a:xfrm>
            <a:off x="2438440"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94" name="TextBox 123">
            <a:extLst>
              <a:ext uri="{FF2B5EF4-FFF2-40B4-BE49-F238E27FC236}">
                <a16:creationId xmlns:a16="http://schemas.microsoft.com/office/drawing/2014/main" id="{00000000-0008-0000-0200-000052020000}"/>
              </a:ext>
            </a:extLst>
          </xdr:cNvPr>
          <xdr:cNvSpPr txBox="1">
            <a:spLocks noChangeAspect="1"/>
          </xdr:cNvSpPr>
        </xdr:nvSpPr>
        <xdr:spPr>
          <a:xfrm>
            <a:off x="3535672"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cxnSp macro="">
        <xdr:nvCxnSpPr>
          <xdr:cNvPr id="595" name="Straight Connector 594">
            <a:extLst>
              <a:ext uri="{FF2B5EF4-FFF2-40B4-BE49-F238E27FC236}">
                <a16:creationId xmlns:a16="http://schemas.microsoft.com/office/drawing/2014/main" id="{00000000-0008-0000-0200-000053020000}"/>
              </a:ext>
            </a:extLst>
          </xdr:cNvPr>
          <xdr:cNvCxnSpPr/>
        </xdr:nvCxnSpPr>
        <xdr:spPr>
          <a:xfrm>
            <a:off x="2987062" y="1691640"/>
            <a:ext cx="1097280" cy="0"/>
          </a:xfrm>
          <a:prstGeom prst="line">
            <a:avLst/>
          </a:prstGeom>
          <a:noFill/>
          <a:ln w="38100" cap="rnd">
            <a:solidFill>
              <a:schemeClr val="accent4"/>
            </a:solidFill>
          </a:ln>
        </xdr:spPr>
      </xdr:cxnSp>
      <xdr:cxnSp macro="">
        <xdr:nvCxnSpPr>
          <xdr:cNvPr id="596" name="Straight Connector 595">
            <a:extLst>
              <a:ext uri="{FF2B5EF4-FFF2-40B4-BE49-F238E27FC236}">
                <a16:creationId xmlns:a16="http://schemas.microsoft.com/office/drawing/2014/main" id="{00000000-0008-0000-0200-000054020000}"/>
              </a:ext>
            </a:extLst>
          </xdr:cNvPr>
          <xdr:cNvCxnSpPr/>
        </xdr:nvCxnSpPr>
        <xdr:spPr>
          <a:xfrm>
            <a:off x="3535684" y="2240293"/>
            <a:ext cx="548658" cy="0"/>
          </a:xfrm>
          <a:prstGeom prst="line">
            <a:avLst/>
          </a:prstGeom>
          <a:noFill/>
          <a:ln w="38100" cap="rnd">
            <a:solidFill>
              <a:schemeClr val="accent4"/>
            </a:solidFill>
          </a:ln>
        </xdr:spPr>
      </xdr:cxnSp>
      <xdr:cxnSp macro="">
        <xdr:nvCxnSpPr>
          <xdr:cNvPr id="597" name="Straight Connector 596">
            <a:extLst>
              <a:ext uri="{FF2B5EF4-FFF2-40B4-BE49-F238E27FC236}">
                <a16:creationId xmlns:a16="http://schemas.microsoft.com/office/drawing/2014/main" id="{00000000-0008-0000-0200-000055020000}"/>
              </a:ext>
            </a:extLst>
          </xdr:cNvPr>
          <xdr:cNvCxnSpPr/>
        </xdr:nvCxnSpPr>
        <xdr:spPr>
          <a:xfrm>
            <a:off x="4084324" y="1691659"/>
            <a:ext cx="12" cy="1097287"/>
          </a:xfrm>
          <a:prstGeom prst="line">
            <a:avLst/>
          </a:prstGeom>
          <a:noFill/>
          <a:ln w="38100" cap="rnd">
            <a:solidFill>
              <a:schemeClr val="accent4"/>
            </a:solidFill>
          </a:ln>
        </xdr:spPr>
      </xdr:cxnSp>
      <xdr:cxnSp macro="">
        <xdr:nvCxnSpPr>
          <xdr:cNvPr id="598" name="Straight Connector 597">
            <a:extLst>
              <a:ext uri="{FF2B5EF4-FFF2-40B4-BE49-F238E27FC236}">
                <a16:creationId xmlns:a16="http://schemas.microsoft.com/office/drawing/2014/main" id="{00000000-0008-0000-0200-000056020000}"/>
              </a:ext>
            </a:extLst>
          </xdr:cNvPr>
          <xdr:cNvCxnSpPr/>
        </xdr:nvCxnSpPr>
        <xdr:spPr>
          <a:xfrm>
            <a:off x="3535708" y="2788927"/>
            <a:ext cx="548658" cy="0"/>
          </a:xfrm>
          <a:prstGeom prst="line">
            <a:avLst/>
          </a:prstGeom>
          <a:noFill/>
          <a:ln w="38100" cap="rnd">
            <a:solidFill>
              <a:schemeClr val="accent4"/>
            </a:solidFill>
          </a:ln>
        </xdr:spPr>
      </xdr:cxnSp>
      <xdr:cxnSp macro="">
        <xdr:nvCxnSpPr>
          <xdr:cNvPr id="599" name="Straight Connector 598">
            <a:extLst>
              <a:ext uri="{FF2B5EF4-FFF2-40B4-BE49-F238E27FC236}">
                <a16:creationId xmlns:a16="http://schemas.microsoft.com/office/drawing/2014/main" id="{00000000-0008-0000-0200-000057020000}"/>
              </a:ext>
            </a:extLst>
          </xdr:cNvPr>
          <xdr:cNvCxnSpPr/>
        </xdr:nvCxnSpPr>
        <xdr:spPr>
          <a:xfrm>
            <a:off x="3535690" y="1691640"/>
            <a:ext cx="12" cy="1097287"/>
          </a:xfrm>
          <a:prstGeom prst="line">
            <a:avLst/>
          </a:prstGeom>
          <a:noFill/>
          <a:ln w="38100" cap="rnd">
            <a:solidFill>
              <a:schemeClr val="accent4"/>
            </a:solidFill>
          </a:ln>
        </xdr:spPr>
      </xdr:cxnSp>
      <xdr:grpSp>
        <xdr:nvGrpSpPr>
          <xdr:cNvPr id="600" name="Group 599">
            <a:extLst>
              <a:ext uri="{FF2B5EF4-FFF2-40B4-BE49-F238E27FC236}">
                <a16:creationId xmlns:a16="http://schemas.microsoft.com/office/drawing/2014/main" id="{00000000-0008-0000-0200-000058020000}"/>
              </a:ext>
            </a:extLst>
          </xdr:cNvPr>
          <xdr:cNvGrpSpPr/>
        </xdr:nvGrpSpPr>
        <xdr:grpSpPr>
          <a:xfrm flipH="1">
            <a:off x="2944320" y="1920259"/>
            <a:ext cx="640080" cy="868687"/>
            <a:chOff x="2938334" y="1920240"/>
            <a:chExt cx="640080" cy="868687"/>
          </a:xfrm>
        </xdr:grpSpPr>
        <xdr:sp macro="" textlink="">
          <xdr:nvSpPr>
            <xdr:cNvPr id="601" name="Oval 600">
              <a:extLst>
                <a:ext uri="{FF2B5EF4-FFF2-40B4-BE49-F238E27FC236}">
                  <a16:creationId xmlns:a16="http://schemas.microsoft.com/office/drawing/2014/main" id="{00000000-0008-0000-0200-000059020000}"/>
                </a:ext>
              </a:extLst>
            </xdr:cNvPr>
            <xdr:cNvSpPr>
              <a:spLocks noChangeAspect="1"/>
            </xdr:cNvSpPr>
          </xdr:nvSpPr>
          <xdr:spPr>
            <a:xfrm>
              <a:off x="2938334"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2" name="Oval 601">
              <a:extLst>
                <a:ext uri="{FF2B5EF4-FFF2-40B4-BE49-F238E27FC236}">
                  <a16:creationId xmlns:a16="http://schemas.microsoft.com/office/drawing/2014/main" id="{00000000-0008-0000-0200-00005A020000}"/>
                </a:ext>
              </a:extLst>
            </xdr:cNvPr>
            <xdr:cNvSpPr>
              <a:spLocks noChangeAspect="1"/>
            </xdr:cNvSpPr>
          </xdr:nvSpPr>
          <xdr:spPr>
            <a:xfrm>
              <a:off x="2938334"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3" name="Oval 602">
              <a:extLst>
                <a:ext uri="{FF2B5EF4-FFF2-40B4-BE49-F238E27FC236}">
                  <a16:creationId xmlns:a16="http://schemas.microsoft.com/office/drawing/2014/main" id="{00000000-0008-0000-0200-00005B020000}"/>
                </a:ext>
              </a:extLst>
            </xdr:cNvPr>
            <xdr:cNvSpPr>
              <a:spLocks noChangeAspect="1"/>
            </xdr:cNvSpPr>
          </xdr:nvSpPr>
          <xdr:spPr>
            <a:xfrm>
              <a:off x="3486974"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04" name="Straight Connector 603">
              <a:extLst>
                <a:ext uri="{FF2B5EF4-FFF2-40B4-BE49-F238E27FC236}">
                  <a16:creationId xmlns:a16="http://schemas.microsoft.com/office/drawing/2014/main" id="{00000000-0008-0000-0200-00005C020000}"/>
                </a:ext>
              </a:extLst>
            </xdr:cNvPr>
            <xdr:cNvCxnSpPr>
              <a:cxnSpLocks/>
            </xdr:cNvCxnSpPr>
          </xdr:nvCxnSpPr>
          <xdr:spPr>
            <a:xfrm flipV="1">
              <a:off x="2987110" y="2240299"/>
              <a:ext cx="548592" cy="274320"/>
            </a:xfrm>
            <a:prstGeom prst="line">
              <a:avLst/>
            </a:prstGeom>
            <a:noFill/>
            <a:ln w="38100" cap="rnd">
              <a:solidFill>
                <a:schemeClr val="accent4"/>
              </a:solidFill>
              <a:headEnd type="arrow" w="lg" len="med"/>
            </a:ln>
          </xdr:spPr>
        </xdr:cxnSp>
        <xdr:cxnSp macro="">
          <xdr:nvCxnSpPr>
            <xdr:cNvPr id="605" name="Straight Connector 604">
              <a:extLst>
                <a:ext uri="{FF2B5EF4-FFF2-40B4-BE49-F238E27FC236}">
                  <a16:creationId xmlns:a16="http://schemas.microsoft.com/office/drawing/2014/main" id="{00000000-0008-0000-0200-00005D020000}"/>
                </a:ext>
              </a:extLst>
            </xdr:cNvPr>
            <xdr:cNvCxnSpPr>
              <a:cxnSpLocks/>
            </xdr:cNvCxnSpPr>
          </xdr:nvCxnSpPr>
          <xdr:spPr>
            <a:xfrm flipH="1">
              <a:off x="3261390" y="2377459"/>
              <a:ext cx="1" cy="411468"/>
            </a:xfrm>
            <a:prstGeom prst="line">
              <a:avLst/>
            </a:prstGeom>
            <a:noFill/>
            <a:ln w="19050" cap="rnd">
              <a:solidFill>
                <a:schemeClr val="accent4"/>
              </a:solidFill>
              <a:prstDash val="dash"/>
            </a:ln>
          </xdr:spPr>
        </xdr:cxnSp>
      </xdr:grpSp>
    </xdr:grpSp>
    <xdr:clientData/>
  </xdr:twoCellAnchor>
  <xdr:twoCellAnchor>
    <xdr:from>
      <xdr:col>3</xdr:col>
      <xdr:colOff>0</xdr:colOff>
      <xdr:row>15</xdr:row>
      <xdr:rowOff>0</xdr:rowOff>
    </xdr:from>
    <xdr:to>
      <xdr:col>9</xdr:col>
      <xdr:colOff>0</xdr:colOff>
      <xdr:row>23</xdr:row>
      <xdr:rowOff>0</xdr:rowOff>
    </xdr:to>
    <xdr:grpSp>
      <xdr:nvGrpSpPr>
        <xdr:cNvPr id="606" name="Group 605">
          <a:extLst>
            <a:ext uri="{FF2B5EF4-FFF2-40B4-BE49-F238E27FC236}">
              <a16:creationId xmlns:a16="http://schemas.microsoft.com/office/drawing/2014/main" id="{00000000-0008-0000-0200-00005E020000}"/>
            </a:ext>
          </a:extLst>
        </xdr:cNvPr>
        <xdr:cNvGrpSpPr/>
      </xdr:nvGrpSpPr>
      <xdr:grpSpPr>
        <a:xfrm>
          <a:off x="804333" y="4021667"/>
          <a:ext cx="1608667" cy="2144889"/>
          <a:chOff x="2438434" y="1691659"/>
          <a:chExt cx="1645908" cy="2194542"/>
        </a:xfrm>
      </xdr:grpSpPr>
      <xdr:sp macro="" textlink="">
        <xdr:nvSpPr>
          <xdr:cNvPr id="607" name="Rectangle 606">
            <a:extLst>
              <a:ext uri="{FF2B5EF4-FFF2-40B4-BE49-F238E27FC236}">
                <a16:creationId xmlns:a16="http://schemas.microsoft.com/office/drawing/2014/main" id="{00000000-0008-0000-0200-00005F020000}"/>
              </a:ext>
            </a:extLst>
          </xdr:cNvPr>
          <xdr:cNvSpPr/>
        </xdr:nvSpPr>
        <xdr:spPr>
          <a:xfrm>
            <a:off x="2438440" y="1691659"/>
            <a:ext cx="1645878" cy="2194542"/>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8" name="Rectangle 607">
            <a:extLst>
              <a:ext uri="{FF2B5EF4-FFF2-40B4-BE49-F238E27FC236}">
                <a16:creationId xmlns:a16="http://schemas.microsoft.com/office/drawing/2014/main" id="{00000000-0008-0000-0200-000060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9" name="TextBox 31">
            <a:extLst>
              <a:ext uri="{FF2B5EF4-FFF2-40B4-BE49-F238E27FC236}">
                <a16:creationId xmlns:a16="http://schemas.microsoft.com/office/drawing/2014/main" id="{00000000-0008-0000-0200-000061020000}"/>
              </a:ext>
            </a:extLst>
          </xdr:cNvPr>
          <xdr:cNvSpPr txBox="1">
            <a:spLocks noChangeAspect="1"/>
          </xdr:cNvSpPr>
        </xdr:nvSpPr>
        <xdr:spPr>
          <a:xfrm>
            <a:off x="3535708" y="2788940"/>
            <a:ext cx="548634" cy="1097256"/>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a:p>
            <a:pPr algn="ctr"/>
            <a:r>
              <a:rPr lang="en-US" b="1">
                <a:solidFill>
                  <a:srgbClr val="00B050"/>
                </a:solidFill>
                <a:latin typeface="Arial" panose="020B0604020202020204" pitchFamily="34" charset="0"/>
                <a:cs typeface="Arial" panose="020B0604020202020204" pitchFamily="34" charset="0"/>
              </a:rPr>
              <a:t>DB</a:t>
            </a:r>
          </a:p>
        </xdr:txBody>
      </xdr:sp>
      <xdr:sp macro="" textlink="">
        <xdr:nvSpPr>
          <xdr:cNvPr id="610" name="TextBox 32">
            <a:extLst>
              <a:ext uri="{FF2B5EF4-FFF2-40B4-BE49-F238E27FC236}">
                <a16:creationId xmlns:a16="http://schemas.microsoft.com/office/drawing/2014/main" id="{00000000-0008-0000-0200-000062020000}"/>
              </a:ext>
            </a:extLst>
          </xdr:cNvPr>
          <xdr:cNvSpPr txBox="1">
            <a:spLocks noChangeAspect="1"/>
          </xdr:cNvSpPr>
        </xdr:nvSpPr>
        <xdr:spPr>
          <a:xfrm>
            <a:off x="2438440" y="169165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611" name="TextBox 33">
            <a:extLst>
              <a:ext uri="{FF2B5EF4-FFF2-40B4-BE49-F238E27FC236}">
                <a16:creationId xmlns:a16="http://schemas.microsoft.com/office/drawing/2014/main" id="{00000000-0008-0000-0200-00006302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12" name="TextBox 34">
            <a:extLst>
              <a:ext uri="{FF2B5EF4-FFF2-40B4-BE49-F238E27FC236}">
                <a16:creationId xmlns:a16="http://schemas.microsoft.com/office/drawing/2014/main" id="{00000000-0008-0000-0200-000064020000}"/>
              </a:ext>
            </a:extLst>
          </xdr:cNvPr>
          <xdr:cNvSpPr txBox="1">
            <a:spLocks noChangeAspect="1"/>
          </xdr:cNvSpPr>
        </xdr:nvSpPr>
        <xdr:spPr>
          <a:xfrm>
            <a:off x="2438440" y="224029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613" name="TextBox 35">
            <a:extLst>
              <a:ext uri="{FF2B5EF4-FFF2-40B4-BE49-F238E27FC236}">
                <a16:creationId xmlns:a16="http://schemas.microsoft.com/office/drawing/2014/main" id="{00000000-0008-0000-0200-000065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614" name="Straight Connector 613">
            <a:extLst>
              <a:ext uri="{FF2B5EF4-FFF2-40B4-BE49-F238E27FC236}">
                <a16:creationId xmlns:a16="http://schemas.microsoft.com/office/drawing/2014/main" id="{00000000-0008-0000-0200-000066020000}"/>
              </a:ext>
            </a:extLst>
          </xdr:cNvPr>
          <xdr:cNvCxnSpPr/>
        </xdr:nvCxnSpPr>
        <xdr:spPr>
          <a:xfrm flipH="1">
            <a:off x="2987074" y="1691659"/>
            <a:ext cx="548634" cy="0"/>
          </a:xfrm>
          <a:prstGeom prst="line">
            <a:avLst/>
          </a:prstGeom>
          <a:noFill/>
          <a:ln w="38100" cap="rnd">
            <a:solidFill>
              <a:schemeClr val="accent4"/>
            </a:solidFill>
          </a:ln>
        </xdr:spPr>
      </xdr:cxnSp>
      <xdr:sp macro="" textlink="">
        <xdr:nvSpPr>
          <xdr:cNvPr id="615" name="TextBox 37">
            <a:extLst>
              <a:ext uri="{FF2B5EF4-FFF2-40B4-BE49-F238E27FC236}">
                <a16:creationId xmlns:a16="http://schemas.microsoft.com/office/drawing/2014/main" id="{00000000-0008-0000-0200-000067020000}"/>
              </a:ext>
            </a:extLst>
          </xdr:cNvPr>
          <xdr:cNvSpPr txBox="1">
            <a:spLocks noChangeAspect="1"/>
          </xdr:cNvSpPr>
        </xdr:nvSpPr>
        <xdr:spPr>
          <a:xfrm>
            <a:off x="2438434" y="3337555"/>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616" name="TextBox 42">
            <a:extLst>
              <a:ext uri="{FF2B5EF4-FFF2-40B4-BE49-F238E27FC236}">
                <a16:creationId xmlns:a16="http://schemas.microsoft.com/office/drawing/2014/main" id="{00000000-0008-0000-0200-000068020000}"/>
              </a:ext>
            </a:extLst>
          </xdr:cNvPr>
          <xdr:cNvSpPr txBox="1">
            <a:spLocks noChangeAspect="1"/>
          </xdr:cNvSpPr>
        </xdr:nvSpPr>
        <xdr:spPr>
          <a:xfrm>
            <a:off x="2987068" y="3337561"/>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617" name="Oval 616">
            <a:extLst>
              <a:ext uri="{FF2B5EF4-FFF2-40B4-BE49-F238E27FC236}">
                <a16:creationId xmlns:a16="http://schemas.microsoft.com/office/drawing/2014/main" id="{00000000-0008-0000-0200-00006902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18" name="Oval 617">
            <a:extLst>
              <a:ext uri="{FF2B5EF4-FFF2-40B4-BE49-F238E27FC236}">
                <a16:creationId xmlns:a16="http://schemas.microsoft.com/office/drawing/2014/main" id="{00000000-0008-0000-0200-00006A02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19" name="Oval 618">
            <a:extLst>
              <a:ext uri="{FF2B5EF4-FFF2-40B4-BE49-F238E27FC236}">
                <a16:creationId xmlns:a16="http://schemas.microsoft.com/office/drawing/2014/main" id="{00000000-0008-0000-0200-00006B02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20" name="Straight Connector 619">
            <a:extLst>
              <a:ext uri="{FF2B5EF4-FFF2-40B4-BE49-F238E27FC236}">
                <a16:creationId xmlns:a16="http://schemas.microsoft.com/office/drawing/2014/main" id="{00000000-0008-0000-0200-00006C020000}"/>
              </a:ext>
            </a:extLst>
          </xdr:cNvPr>
          <xdr:cNvCxnSpPr>
            <a:cxnSpLocks/>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621" name="Straight Connector 620">
            <a:extLst>
              <a:ext uri="{FF2B5EF4-FFF2-40B4-BE49-F238E27FC236}">
                <a16:creationId xmlns:a16="http://schemas.microsoft.com/office/drawing/2014/main" id="{00000000-0008-0000-0200-00006D02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2" name="Straight Connector 1">
          <a:extLst>
            <a:ext uri="{FF2B5EF4-FFF2-40B4-BE49-F238E27FC236}">
              <a16:creationId xmlns:a16="http://schemas.microsoft.com/office/drawing/2014/main" id="{00000000-0008-0000-0300-000002000000}"/>
            </a:ext>
          </a:extLst>
        </xdr:cNvPr>
        <xdr:cNvCxnSpPr/>
      </xdr:nvCxnSpPr>
      <xdr:spPr>
        <a:xfrm>
          <a:off x="250996" y="2667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9</xdr:col>
          <xdr:colOff>247650</xdr:colOff>
          <xdr:row>66</xdr:row>
          <xdr:rowOff>259080</xdr:rowOff>
        </xdr:to>
        <xdr:sp macro="" textlink="">
          <xdr:nvSpPr>
            <xdr:cNvPr id="4097" name="CommandButton2"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16</xdr:col>
          <xdr:colOff>247650</xdr:colOff>
          <xdr:row>66</xdr:row>
          <xdr:rowOff>259080</xdr:rowOff>
        </xdr:to>
        <xdr:sp macro="" textlink="">
          <xdr:nvSpPr>
            <xdr:cNvPr id="4098" name="CommandButton1"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23</xdr:col>
          <xdr:colOff>247650</xdr:colOff>
          <xdr:row>66</xdr:row>
          <xdr:rowOff>259080</xdr:rowOff>
        </xdr:to>
        <xdr:sp macro="" textlink="">
          <xdr:nvSpPr>
            <xdr:cNvPr id="4099" name="CommandButton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30</xdr:col>
          <xdr:colOff>247650</xdr:colOff>
          <xdr:row>66</xdr:row>
          <xdr:rowOff>259080</xdr:rowOff>
        </xdr:to>
        <xdr:sp macro="" textlink="">
          <xdr:nvSpPr>
            <xdr:cNvPr id="4100" name="CommandButton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1</xdr:row>
      <xdr:rowOff>973</xdr:rowOff>
    </xdr:from>
    <xdr:to>
      <xdr:col>120</xdr:col>
      <xdr:colOff>250996</xdr:colOff>
      <xdr:row>68</xdr:row>
      <xdr:rowOff>732</xdr:rowOff>
    </xdr:to>
    <xdr:grpSp>
      <xdr:nvGrpSpPr>
        <xdr:cNvPr id="7" name="Group 6">
          <a:extLst>
            <a:ext uri="{FF2B5EF4-FFF2-40B4-BE49-F238E27FC236}">
              <a16:creationId xmlns:a16="http://schemas.microsoft.com/office/drawing/2014/main" id="{00000000-0008-0000-0300-000007000000}"/>
            </a:ext>
          </a:extLst>
        </xdr:cNvPr>
        <xdr:cNvGrpSpPr/>
      </xdr:nvGrpSpPr>
      <xdr:grpSpPr>
        <a:xfrm>
          <a:off x="250996" y="273788"/>
          <a:ext cx="32737778" cy="18278351"/>
          <a:chOff x="250996" y="267673"/>
          <a:chExt cx="32120803" cy="17934847"/>
        </a:xfrm>
      </xdr:grpSpPr>
      <xdr:grpSp>
        <xdr:nvGrpSpPr>
          <xdr:cNvPr id="8" name="Group 7">
            <a:extLst>
              <a:ext uri="{FF2B5EF4-FFF2-40B4-BE49-F238E27FC236}">
                <a16:creationId xmlns:a16="http://schemas.microsoft.com/office/drawing/2014/main" id="{00000000-0008-0000-0300-000008000000}"/>
              </a:ext>
            </a:extLst>
          </xdr:cNvPr>
          <xdr:cNvGrpSpPr/>
        </xdr:nvGrpSpPr>
        <xdr:grpSpPr>
          <a:xfrm>
            <a:off x="250996" y="267673"/>
            <a:ext cx="32120803" cy="17934847"/>
            <a:chOff x="266700" y="266700"/>
            <a:chExt cx="32004000" cy="18403032"/>
          </a:xfrm>
        </xdr:grpSpPr>
        <xdr:cxnSp macro="">
          <xdr:nvCxnSpPr>
            <xdr:cNvPr id="34" name="Straight Connector 33">
              <a:extLst>
                <a:ext uri="{FF2B5EF4-FFF2-40B4-BE49-F238E27FC236}">
                  <a16:creationId xmlns:a16="http://schemas.microsoft.com/office/drawing/2014/main" id="{00000000-0008-0000-0300-000022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5" name="Group 34">
              <a:extLst>
                <a:ext uri="{FF2B5EF4-FFF2-40B4-BE49-F238E27FC236}">
                  <a16:creationId xmlns:a16="http://schemas.microsoft.com/office/drawing/2014/main" id="{00000000-0008-0000-0300-000023000000}"/>
                </a:ext>
              </a:extLst>
            </xdr:cNvPr>
            <xdr:cNvGrpSpPr/>
          </xdr:nvGrpSpPr>
          <xdr:grpSpPr>
            <a:xfrm>
              <a:off x="266700" y="266700"/>
              <a:ext cx="32004000" cy="18403032"/>
              <a:chOff x="266700" y="266700"/>
              <a:chExt cx="32004000" cy="18403032"/>
            </a:xfrm>
          </xdr:grpSpPr>
          <xdr:cxnSp macro="">
            <xdr:nvCxnSpPr>
              <xdr:cNvPr id="36" name="Straight Connector 35">
                <a:extLst>
                  <a:ext uri="{FF2B5EF4-FFF2-40B4-BE49-F238E27FC236}">
                    <a16:creationId xmlns:a16="http://schemas.microsoft.com/office/drawing/2014/main" id="{00000000-0008-0000-0300-000024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300-000025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8" name="Group 37">
                <a:extLst>
                  <a:ext uri="{FF2B5EF4-FFF2-40B4-BE49-F238E27FC236}">
                    <a16:creationId xmlns:a16="http://schemas.microsoft.com/office/drawing/2014/main" id="{00000000-0008-0000-0300-000026000000}"/>
                  </a:ext>
                </a:extLst>
              </xdr:cNvPr>
              <xdr:cNvGrpSpPr/>
            </xdr:nvGrpSpPr>
            <xdr:grpSpPr>
              <a:xfrm>
                <a:off x="266700" y="266700"/>
                <a:ext cx="32004000" cy="18403032"/>
                <a:chOff x="267433" y="267433"/>
                <a:chExt cx="32091923" cy="18452855"/>
              </a:xfrm>
            </xdr:grpSpPr>
            <xdr:cxnSp macro="">
              <xdr:nvCxnSpPr>
                <xdr:cNvPr id="50" name="Straight Connector 49">
                  <a:extLst>
                    <a:ext uri="{FF2B5EF4-FFF2-40B4-BE49-F238E27FC236}">
                      <a16:creationId xmlns:a16="http://schemas.microsoft.com/office/drawing/2014/main" id="{00000000-0008-0000-0300-000032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51" name="Group 50">
                  <a:extLst>
                    <a:ext uri="{FF2B5EF4-FFF2-40B4-BE49-F238E27FC236}">
                      <a16:creationId xmlns:a16="http://schemas.microsoft.com/office/drawing/2014/main" id="{00000000-0008-0000-0300-000033000000}"/>
                    </a:ext>
                  </a:extLst>
                </xdr:cNvPr>
                <xdr:cNvGrpSpPr/>
              </xdr:nvGrpSpPr>
              <xdr:grpSpPr>
                <a:xfrm>
                  <a:off x="267433" y="267433"/>
                  <a:ext cx="32091923" cy="18452855"/>
                  <a:chOff x="267433" y="267433"/>
                  <a:chExt cx="32091923" cy="18452855"/>
                </a:xfrm>
              </xdr:grpSpPr>
              <xdr:grpSp>
                <xdr:nvGrpSpPr>
                  <xdr:cNvPr id="53" name="Group 52">
                    <a:extLst>
                      <a:ext uri="{FF2B5EF4-FFF2-40B4-BE49-F238E27FC236}">
                        <a16:creationId xmlns:a16="http://schemas.microsoft.com/office/drawing/2014/main" id="{00000000-0008-0000-0300-000035000000}"/>
                      </a:ext>
                    </a:extLst>
                  </xdr:cNvPr>
                  <xdr:cNvGrpSpPr/>
                </xdr:nvGrpSpPr>
                <xdr:grpSpPr>
                  <a:xfrm>
                    <a:off x="267433" y="267433"/>
                    <a:ext cx="32091923" cy="18452855"/>
                    <a:chOff x="272143" y="272143"/>
                    <a:chExt cx="32657143" cy="18777857"/>
                  </a:xfrm>
                </xdr:grpSpPr>
                <xdr:cxnSp macro="">
                  <xdr:nvCxnSpPr>
                    <xdr:cNvPr id="56" name="Straight Connector 55">
                      <a:extLst>
                        <a:ext uri="{FF2B5EF4-FFF2-40B4-BE49-F238E27FC236}">
                          <a16:creationId xmlns:a16="http://schemas.microsoft.com/office/drawing/2014/main" id="{00000000-0008-0000-0300-000038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0300-000039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300-00003A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300-00003B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300-00003C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4" name="Straight Connector 53">
                    <a:extLst>
                      <a:ext uri="{FF2B5EF4-FFF2-40B4-BE49-F238E27FC236}">
                        <a16:creationId xmlns:a16="http://schemas.microsoft.com/office/drawing/2014/main" id="{00000000-0008-0000-0300-000036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300-000037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52" name="Picture 5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9" name="Straight Connector 38">
                <a:extLst>
                  <a:ext uri="{FF2B5EF4-FFF2-40B4-BE49-F238E27FC236}">
                    <a16:creationId xmlns:a16="http://schemas.microsoft.com/office/drawing/2014/main" id="{00000000-0008-0000-0300-000027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300-000028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300-000029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300-00002A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300-00002B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300-00002C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300-00002D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300-00002E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a:extLst>
                  <a:ext uri="{FF2B5EF4-FFF2-40B4-BE49-F238E27FC236}">
                    <a16:creationId xmlns:a16="http://schemas.microsoft.com/office/drawing/2014/main" id="{00000000-0008-0000-0300-00002F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300-000030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00000000-0008-0000-0300-000031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9" name="Group 8">
            <a:extLst>
              <a:ext uri="{FF2B5EF4-FFF2-40B4-BE49-F238E27FC236}">
                <a16:creationId xmlns:a16="http://schemas.microsoft.com/office/drawing/2014/main" id="{00000000-0008-0000-0300-000009000000}"/>
              </a:ext>
            </a:extLst>
          </xdr:cNvPr>
          <xdr:cNvGrpSpPr>
            <a:grpSpLocks noChangeAspect="1"/>
          </xdr:cNvGrpSpPr>
        </xdr:nvGrpSpPr>
        <xdr:grpSpPr>
          <a:xfrm>
            <a:off x="30810244" y="14798512"/>
            <a:ext cx="1489217" cy="1463040"/>
            <a:chOff x="13755938" y="6357717"/>
            <a:chExt cx="834896" cy="822834"/>
          </a:xfrm>
        </xdr:grpSpPr>
        <xdr:cxnSp macro="">
          <xdr:nvCxnSpPr>
            <xdr:cNvPr id="10" name="Straight Connector 9">
              <a:extLst>
                <a:ext uri="{FF2B5EF4-FFF2-40B4-BE49-F238E27FC236}">
                  <a16:creationId xmlns:a16="http://schemas.microsoft.com/office/drawing/2014/main" id="{00000000-0008-0000-0300-00000A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300-00000B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300-00000C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300-00000D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300-00000E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300-00000F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300-000010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300-000011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300-000012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300-000013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300-000014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300-000015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300-000016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00000000-0008-0000-0300-000017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00000000-0008-0000-0300-000018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00000000-0008-0000-0300-000019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6" name="Oval 25">
              <a:extLst>
                <a:ext uri="{FF2B5EF4-FFF2-40B4-BE49-F238E27FC236}">
                  <a16:creationId xmlns:a16="http://schemas.microsoft.com/office/drawing/2014/main" id="{00000000-0008-0000-0300-00001A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7" name="Oval 26">
              <a:extLst>
                <a:ext uri="{FF2B5EF4-FFF2-40B4-BE49-F238E27FC236}">
                  <a16:creationId xmlns:a16="http://schemas.microsoft.com/office/drawing/2014/main" id="{00000000-0008-0000-0300-00001B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8" name="Rectangle 27">
              <a:extLst>
                <a:ext uri="{FF2B5EF4-FFF2-40B4-BE49-F238E27FC236}">
                  <a16:creationId xmlns:a16="http://schemas.microsoft.com/office/drawing/2014/main" id="{00000000-0008-0000-0300-00001C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9" name="Rectangle 28">
              <a:extLst>
                <a:ext uri="{FF2B5EF4-FFF2-40B4-BE49-F238E27FC236}">
                  <a16:creationId xmlns:a16="http://schemas.microsoft.com/office/drawing/2014/main" id="{00000000-0008-0000-0300-00001D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30" name="Rectangle 29">
              <a:extLst>
                <a:ext uri="{FF2B5EF4-FFF2-40B4-BE49-F238E27FC236}">
                  <a16:creationId xmlns:a16="http://schemas.microsoft.com/office/drawing/2014/main" id="{00000000-0008-0000-0300-00001E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31" name="Rectangle 30">
              <a:extLst>
                <a:ext uri="{FF2B5EF4-FFF2-40B4-BE49-F238E27FC236}">
                  <a16:creationId xmlns:a16="http://schemas.microsoft.com/office/drawing/2014/main" id="{00000000-0008-0000-0300-00001F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32" name="TextBox 7">
              <a:extLst>
                <a:ext uri="{FF2B5EF4-FFF2-40B4-BE49-F238E27FC236}">
                  <a16:creationId xmlns:a16="http://schemas.microsoft.com/office/drawing/2014/main" id="{00000000-0008-0000-0300-000020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32</xdr:col>
          <xdr:colOff>0</xdr:colOff>
          <xdr:row>65</xdr:row>
          <xdr:rowOff>0</xdr:rowOff>
        </xdr:from>
        <xdr:to>
          <xdr:col>37</xdr:col>
          <xdr:colOff>247650</xdr:colOff>
          <xdr:row>66</xdr:row>
          <xdr:rowOff>259080</xdr:rowOff>
        </xdr:to>
        <xdr:sp macro="" textlink="">
          <xdr:nvSpPr>
            <xdr:cNvPr id="4101" name="CommandButton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0</xdr:colOff>
      <xdr:row>18</xdr:row>
      <xdr:rowOff>0</xdr:rowOff>
    </xdr:from>
    <xdr:to>
      <xdr:col>10</xdr:col>
      <xdr:colOff>0</xdr:colOff>
      <xdr:row>24</xdr:row>
      <xdr:rowOff>0</xdr:rowOff>
    </xdr:to>
    <xdr:grpSp>
      <xdr:nvGrpSpPr>
        <xdr:cNvPr id="77" name="Group 76">
          <a:extLst>
            <a:ext uri="{FF2B5EF4-FFF2-40B4-BE49-F238E27FC236}">
              <a16:creationId xmlns:a16="http://schemas.microsoft.com/office/drawing/2014/main" id="{00000000-0008-0000-0300-00004D000000}"/>
            </a:ext>
          </a:extLst>
        </xdr:cNvPr>
        <xdr:cNvGrpSpPr/>
      </xdr:nvGrpSpPr>
      <xdr:grpSpPr>
        <a:xfrm>
          <a:off x="1091259" y="4910667"/>
          <a:ext cx="1636889" cy="1636889"/>
          <a:chOff x="2438434" y="1691659"/>
          <a:chExt cx="1645914" cy="1645914"/>
        </a:xfrm>
      </xdr:grpSpPr>
      <xdr:sp macro="" textlink="">
        <xdr:nvSpPr>
          <xdr:cNvPr id="78" name="TextBox 71">
            <a:extLst>
              <a:ext uri="{FF2B5EF4-FFF2-40B4-BE49-F238E27FC236}">
                <a16:creationId xmlns:a16="http://schemas.microsoft.com/office/drawing/2014/main" id="{00000000-0008-0000-0300-00004E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79" name="TextBox 27">
            <a:extLst>
              <a:ext uri="{FF2B5EF4-FFF2-40B4-BE49-F238E27FC236}">
                <a16:creationId xmlns:a16="http://schemas.microsoft.com/office/drawing/2014/main" id="{00000000-0008-0000-0300-00004F000000}"/>
              </a:ext>
            </a:extLst>
          </xdr:cNvPr>
          <xdr:cNvSpPr txBox="1">
            <a:spLocks noChangeAspect="1"/>
          </xdr:cNvSpPr>
        </xdr:nvSpPr>
        <xdr:spPr>
          <a:xfrm>
            <a:off x="2987080" y="2788927"/>
            <a:ext cx="1097268"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TIMER</a:t>
            </a:r>
          </a:p>
        </xdr:txBody>
      </xdr:sp>
      <xdr:sp macro="" textlink="">
        <xdr:nvSpPr>
          <xdr:cNvPr id="80" name="TextBox 38">
            <a:extLst>
              <a:ext uri="{FF2B5EF4-FFF2-40B4-BE49-F238E27FC236}">
                <a16:creationId xmlns:a16="http://schemas.microsoft.com/office/drawing/2014/main" id="{00000000-0008-0000-0300-000050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Tr</a:t>
            </a:r>
            <a:endParaRPr lang="en-US">
              <a:solidFill>
                <a:schemeClr val="bg1"/>
              </a:solidFill>
              <a:latin typeface="Comic Sans MS" panose="030F0702030302020204" pitchFamily="66" charset="0"/>
            </a:endParaRPr>
          </a:p>
        </xdr:txBody>
      </xdr:sp>
      <xdr:sp macro="" textlink="">
        <xdr:nvSpPr>
          <xdr:cNvPr id="81" name="TextBox 41">
            <a:extLst>
              <a:ext uri="{FF2B5EF4-FFF2-40B4-BE49-F238E27FC236}">
                <a16:creationId xmlns:a16="http://schemas.microsoft.com/office/drawing/2014/main" id="{00000000-0008-0000-0300-000051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82" name="TextBox 12">
            <a:extLst>
              <a:ext uri="{FF2B5EF4-FFF2-40B4-BE49-F238E27FC236}">
                <a16:creationId xmlns:a16="http://schemas.microsoft.com/office/drawing/2014/main" id="{00000000-0008-0000-0300-000052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83" name="Straight Connector 82">
            <a:extLst>
              <a:ext uri="{FF2B5EF4-FFF2-40B4-BE49-F238E27FC236}">
                <a16:creationId xmlns:a16="http://schemas.microsoft.com/office/drawing/2014/main" id="{00000000-0008-0000-0300-000053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84" name="Oval 83">
            <a:extLst>
              <a:ext uri="{FF2B5EF4-FFF2-40B4-BE49-F238E27FC236}">
                <a16:creationId xmlns:a16="http://schemas.microsoft.com/office/drawing/2014/main" id="{00000000-0008-0000-0300-000054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5" name="Isosceles Triangle 84">
            <a:extLst>
              <a:ext uri="{FF2B5EF4-FFF2-40B4-BE49-F238E27FC236}">
                <a16:creationId xmlns:a16="http://schemas.microsoft.com/office/drawing/2014/main" id="{00000000-0008-0000-0300-000055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6" name="TextBox 18">
            <a:extLst>
              <a:ext uri="{FF2B5EF4-FFF2-40B4-BE49-F238E27FC236}">
                <a16:creationId xmlns:a16="http://schemas.microsoft.com/office/drawing/2014/main" id="{00000000-0008-0000-0300-000056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sp macro="" textlink="">
        <xdr:nvSpPr>
          <xdr:cNvPr id="87" name="TextBox 19">
            <a:extLst>
              <a:ext uri="{FF2B5EF4-FFF2-40B4-BE49-F238E27FC236}">
                <a16:creationId xmlns:a16="http://schemas.microsoft.com/office/drawing/2014/main" id="{00000000-0008-0000-0300-000057000000}"/>
              </a:ext>
            </a:extLst>
          </xdr:cNvPr>
          <xdr:cNvSpPr txBox="1">
            <a:spLocks noChangeAspect="1"/>
          </xdr:cNvSpPr>
        </xdr:nvSpPr>
        <xdr:spPr>
          <a:xfrm>
            <a:off x="2438434" y="278893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Max</a:t>
            </a:r>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26</xdr:row>
      <xdr:rowOff>0</xdr:rowOff>
    </xdr:from>
    <xdr:to>
      <xdr:col>10</xdr:col>
      <xdr:colOff>0</xdr:colOff>
      <xdr:row>34</xdr:row>
      <xdr:rowOff>0</xdr:rowOff>
    </xdr:to>
    <xdr:grpSp>
      <xdr:nvGrpSpPr>
        <xdr:cNvPr id="88" name="Group 87">
          <a:extLst>
            <a:ext uri="{FF2B5EF4-FFF2-40B4-BE49-F238E27FC236}">
              <a16:creationId xmlns:a16="http://schemas.microsoft.com/office/drawing/2014/main" id="{00000000-0008-0000-0300-000058000000}"/>
            </a:ext>
          </a:extLst>
        </xdr:cNvPr>
        <xdr:cNvGrpSpPr/>
      </xdr:nvGrpSpPr>
      <xdr:grpSpPr>
        <a:xfrm>
          <a:off x="1091259" y="7093185"/>
          <a:ext cx="1636889" cy="2182519"/>
          <a:chOff x="2438434" y="1691658"/>
          <a:chExt cx="1645914" cy="2194537"/>
        </a:xfrm>
      </xdr:grpSpPr>
      <xdr:sp macro="" textlink="">
        <xdr:nvSpPr>
          <xdr:cNvPr id="89" name="TextBox 27">
            <a:extLst>
              <a:ext uri="{FF2B5EF4-FFF2-40B4-BE49-F238E27FC236}">
                <a16:creationId xmlns:a16="http://schemas.microsoft.com/office/drawing/2014/main" id="{00000000-0008-0000-0300-000059000000}"/>
              </a:ext>
            </a:extLst>
          </xdr:cNvPr>
          <xdr:cNvSpPr txBox="1">
            <a:spLocks noChangeAspect="1"/>
          </xdr:cNvSpPr>
        </xdr:nvSpPr>
        <xdr:spPr>
          <a:xfrm>
            <a:off x="2438434" y="1691658"/>
            <a:ext cx="1645914"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CLOCK</a:t>
            </a:r>
          </a:p>
        </xdr:txBody>
      </xdr:sp>
      <xdr:sp macro="" textlink="">
        <xdr:nvSpPr>
          <xdr:cNvPr id="90" name="TextBox 38">
            <a:extLst>
              <a:ext uri="{FF2B5EF4-FFF2-40B4-BE49-F238E27FC236}">
                <a16:creationId xmlns:a16="http://schemas.microsoft.com/office/drawing/2014/main" id="{00000000-0008-0000-0300-00005A000000}"/>
              </a:ext>
            </a:extLst>
          </xdr:cNvPr>
          <xdr:cNvSpPr txBox="1">
            <a:spLocks noChangeAspect="1"/>
          </xdr:cNvSpPr>
        </xdr:nvSpPr>
        <xdr:spPr>
          <a:xfrm>
            <a:off x="2987068" y="333754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Or</a:t>
            </a:r>
            <a:endParaRPr lang="en-US">
              <a:solidFill>
                <a:schemeClr val="bg1"/>
              </a:solidFill>
              <a:latin typeface="Comic Sans MS" panose="030F0702030302020204" pitchFamily="66" charset="0"/>
            </a:endParaRPr>
          </a:p>
        </xdr:txBody>
      </xdr:sp>
      <xdr:sp macro="" textlink="">
        <xdr:nvSpPr>
          <xdr:cNvPr id="91" name="TextBox 12">
            <a:extLst>
              <a:ext uri="{FF2B5EF4-FFF2-40B4-BE49-F238E27FC236}">
                <a16:creationId xmlns:a16="http://schemas.microsoft.com/office/drawing/2014/main" id="{00000000-0008-0000-0300-00005B000000}"/>
              </a:ext>
            </a:extLst>
          </xdr:cNvPr>
          <xdr:cNvSpPr txBox="1">
            <a:spLocks noChangeAspect="1"/>
          </xdr:cNvSpPr>
        </xdr:nvSpPr>
        <xdr:spPr>
          <a:xfrm>
            <a:off x="3535702" y="333754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92" name="TextBox 19">
            <a:extLst>
              <a:ext uri="{FF2B5EF4-FFF2-40B4-BE49-F238E27FC236}">
                <a16:creationId xmlns:a16="http://schemas.microsoft.com/office/drawing/2014/main" id="{00000000-0008-0000-0300-00005C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93" name="Rectangle 92">
            <a:extLst>
              <a:ext uri="{FF2B5EF4-FFF2-40B4-BE49-F238E27FC236}">
                <a16:creationId xmlns:a16="http://schemas.microsoft.com/office/drawing/2014/main" id="{00000000-0008-0000-0300-00005D000000}"/>
              </a:ext>
            </a:extLst>
          </xdr:cNvPr>
          <xdr:cNvSpPr/>
        </xdr:nvSpPr>
        <xdr:spPr>
          <a:xfrm>
            <a:off x="2438434" y="2240293"/>
            <a:ext cx="1645908"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94" name="Oval 93">
            <a:extLst>
              <a:ext uri="{FF2B5EF4-FFF2-40B4-BE49-F238E27FC236}">
                <a16:creationId xmlns:a16="http://schemas.microsoft.com/office/drawing/2014/main" id="{00000000-0008-0000-0300-00005E000000}"/>
              </a:ext>
            </a:extLst>
          </xdr:cNvPr>
          <xdr:cNvSpPr/>
        </xdr:nvSpPr>
        <xdr:spPr>
          <a:xfrm>
            <a:off x="2804196" y="2331732"/>
            <a:ext cx="914400" cy="914400"/>
          </a:xfrm>
          <a:prstGeom prst="ellipse">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grpSp>
        <xdr:nvGrpSpPr>
          <xdr:cNvPr id="95" name="Group 94">
            <a:extLst>
              <a:ext uri="{FF2B5EF4-FFF2-40B4-BE49-F238E27FC236}">
                <a16:creationId xmlns:a16="http://schemas.microsoft.com/office/drawing/2014/main" id="{00000000-0008-0000-0300-00005F000000}"/>
              </a:ext>
            </a:extLst>
          </xdr:cNvPr>
          <xdr:cNvGrpSpPr/>
        </xdr:nvGrpSpPr>
        <xdr:grpSpPr>
          <a:xfrm>
            <a:off x="2804196" y="2788899"/>
            <a:ext cx="914390" cy="33"/>
            <a:chOff x="2804196" y="2788899"/>
            <a:chExt cx="914390" cy="33"/>
          </a:xfrm>
          <a:solidFill>
            <a:schemeClr val="tx1"/>
          </a:solidFill>
        </xdr:grpSpPr>
        <xdr:cxnSp macro="">
          <xdr:nvCxnSpPr>
            <xdr:cNvPr id="114" name="Straight Connector 113">
              <a:extLst>
                <a:ext uri="{FF2B5EF4-FFF2-40B4-BE49-F238E27FC236}">
                  <a16:creationId xmlns:a16="http://schemas.microsoft.com/office/drawing/2014/main" id="{00000000-0008-0000-0300-000072000000}"/>
                </a:ext>
              </a:extLst>
            </xdr:cNvPr>
            <xdr:cNvCxnSpPr>
              <a:stCxn id="94" idx="2"/>
            </xdr:cNvCxnSpPr>
          </xdr:nvCxnSpPr>
          <xdr:spPr>
            <a:xfrm flipV="1">
              <a:off x="2804196" y="2788928"/>
              <a:ext cx="91439" cy="4"/>
            </a:xfrm>
            <a:prstGeom prst="line">
              <a:avLst/>
            </a:prstGeom>
            <a:grpFill/>
            <a:ln w="12700" cap="rnd">
              <a:solidFill>
                <a:schemeClr val="accent4"/>
              </a:solidFill>
            </a:ln>
          </xdr:spPr>
        </xdr:cxnSp>
        <xdr:cxnSp macro="">
          <xdr:nvCxnSpPr>
            <xdr:cNvPr id="115" name="Straight Connector 114">
              <a:extLst>
                <a:ext uri="{FF2B5EF4-FFF2-40B4-BE49-F238E27FC236}">
                  <a16:creationId xmlns:a16="http://schemas.microsoft.com/office/drawing/2014/main" id="{00000000-0008-0000-0300-000073000000}"/>
                </a:ext>
              </a:extLst>
            </xdr:cNvPr>
            <xdr:cNvCxnSpPr/>
          </xdr:nvCxnSpPr>
          <xdr:spPr>
            <a:xfrm flipV="1">
              <a:off x="3627147" y="2788899"/>
              <a:ext cx="91439" cy="5"/>
            </a:xfrm>
            <a:prstGeom prst="line">
              <a:avLst/>
            </a:prstGeom>
            <a:grpFill/>
            <a:ln w="12700" cap="rnd">
              <a:solidFill>
                <a:schemeClr val="accent4"/>
              </a:solidFill>
            </a:ln>
          </xdr:spPr>
        </xdr:cxnSp>
      </xdr:grpSp>
      <xdr:grpSp>
        <xdr:nvGrpSpPr>
          <xdr:cNvPr id="96" name="Group 95">
            <a:extLst>
              <a:ext uri="{FF2B5EF4-FFF2-40B4-BE49-F238E27FC236}">
                <a16:creationId xmlns:a16="http://schemas.microsoft.com/office/drawing/2014/main" id="{00000000-0008-0000-0300-000060000000}"/>
              </a:ext>
            </a:extLst>
          </xdr:cNvPr>
          <xdr:cNvGrpSpPr/>
        </xdr:nvGrpSpPr>
        <xdr:grpSpPr>
          <a:xfrm rot="1800000">
            <a:off x="2810319" y="2766039"/>
            <a:ext cx="902143" cy="45744"/>
            <a:chOff x="2810320" y="2766044"/>
            <a:chExt cx="902143" cy="45744"/>
          </a:xfrm>
          <a:solidFill>
            <a:schemeClr val="tx1"/>
          </a:solidFill>
        </xdr:grpSpPr>
        <xdr:cxnSp macro="">
          <xdr:nvCxnSpPr>
            <xdr:cNvPr id="112" name="Straight Connector 111">
              <a:extLst>
                <a:ext uri="{FF2B5EF4-FFF2-40B4-BE49-F238E27FC236}">
                  <a16:creationId xmlns:a16="http://schemas.microsoft.com/office/drawing/2014/main" id="{00000000-0008-0000-0300-000070000000}"/>
                </a:ext>
              </a:extLst>
            </xdr:cNvPr>
            <xdr:cNvCxnSpPr/>
          </xdr:nvCxnSpPr>
          <xdr:spPr>
            <a:xfrm rot="19800000">
              <a:off x="2810320" y="2766073"/>
              <a:ext cx="79191" cy="45715"/>
            </a:xfrm>
            <a:prstGeom prst="line">
              <a:avLst/>
            </a:prstGeom>
            <a:grpFill/>
            <a:ln w="12700" cap="rnd">
              <a:solidFill>
                <a:schemeClr val="accent4"/>
              </a:solidFill>
            </a:ln>
          </xdr:spPr>
        </xdr:cxnSp>
        <xdr:cxnSp macro="">
          <xdr:nvCxnSpPr>
            <xdr:cNvPr id="113" name="Straight Connector 112">
              <a:extLst>
                <a:ext uri="{FF2B5EF4-FFF2-40B4-BE49-F238E27FC236}">
                  <a16:creationId xmlns:a16="http://schemas.microsoft.com/office/drawing/2014/main" id="{00000000-0008-0000-0300-000071000000}"/>
                </a:ext>
              </a:extLst>
            </xdr:cNvPr>
            <xdr:cNvCxnSpPr/>
          </xdr:nvCxnSpPr>
          <xdr:spPr>
            <a:xfrm rot="19800000">
              <a:off x="3633272" y="2766044"/>
              <a:ext cx="79191" cy="45715"/>
            </a:xfrm>
            <a:prstGeom prst="line">
              <a:avLst/>
            </a:prstGeom>
            <a:grpFill/>
            <a:ln w="12700" cap="rnd">
              <a:solidFill>
                <a:schemeClr val="accent4"/>
              </a:solidFill>
            </a:ln>
          </xdr:spPr>
        </xdr:cxnSp>
      </xdr:grpSp>
      <xdr:grpSp>
        <xdr:nvGrpSpPr>
          <xdr:cNvPr id="97" name="Group 96">
            <a:extLst>
              <a:ext uri="{FF2B5EF4-FFF2-40B4-BE49-F238E27FC236}">
                <a16:creationId xmlns:a16="http://schemas.microsoft.com/office/drawing/2014/main" id="{00000000-0008-0000-0300-000061000000}"/>
              </a:ext>
            </a:extLst>
          </xdr:cNvPr>
          <xdr:cNvGrpSpPr/>
        </xdr:nvGrpSpPr>
        <xdr:grpSpPr>
          <a:xfrm rot="3600000">
            <a:off x="2810322" y="2766067"/>
            <a:ext cx="902136" cy="45754"/>
            <a:chOff x="2810323" y="2766039"/>
            <a:chExt cx="902136" cy="45754"/>
          </a:xfrm>
          <a:solidFill>
            <a:schemeClr val="tx1"/>
          </a:solidFill>
        </xdr:grpSpPr>
        <xdr:cxnSp macro="">
          <xdr:nvCxnSpPr>
            <xdr:cNvPr id="110" name="Straight Connector 109">
              <a:extLst>
                <a:ext uri="{FF2B5EF4-FFF2-40B4-BE49-F238E27FC236}">
                  <a16:creationId xmlns:a16="http://schemas.microsoft.com/office/drawing/2014/main" id="{00000000-0008-0000-0300-00006E000000}"/>
                </a:ext>
              </a:extLst>
            </xdr:cNvPr>
            <xdr:cNvCxnSpPr/>
          </xdr:nvCxnSpPr>
          <xdr:spPr>
            <a:xfrm rot="18000000">
              <a:off x="2827054" y="2749338"/>
              <a:ext cx="45724" cy="79186"/>
            </a:xfrm>
            <a:prstGeom prst="line">
              <a:avLst/>
            </a:prstGeom>
            <a:grpFill/>
            <a:ln w="12700" cap="rnd">
              <a:solidFill>
                <a:schemeClr val="accent4"/>
              </a:solidFill>
            </a:ln>
          </xdr:spPr>
        </xdr:cxnSp>
        <xdr:cxnSp macro="">
          <xdr:nvCxnSpPr>
            <xdr:cNvPr id="111" name="Straight Connector 110">
              <a:extLst>
                <a:ext uri="{FF2B5EF4-FFF2-40B4-BE49-F238E27FC236}">
                  <a16:creationId xmlns:a16="http://schemas.microsoft.com/office/drawing/2014/main" id="{00000000-0008-0000-0300-00006F000000}"/>
                </a:ext>
              </a:extLst>
            </xdr:cNvPr>
            <xdr:cNvCxnSpPr/>
          </xdr:nvCxnSpPr>
          <xdr:spPr>
            <a:xfrm rot="18000000">
              <a:off x="3650004" y="2749308"/>
              <a:ext cx="45724" cy="79186"/>
            </a:xfrm>
            <a:prstGeom prst="line">
              <a:avLst/>
            </a:prstGeom>
            <a:grpFill/>
            <a:ln w="12700" cap="rnd">
              <a:solidFill>
                <a:schemeClr val="accent4"/>
              </a:solidFill>
            </a:ln>
          </xdr:spPr>
        </xdr:cxnSp>
      </xdr:grpSp>
      <xdr:grpSp>
        <xdr:nvGrpSpPr>
          <xdr:cNvPr id="98" name="Group 97">
            <a:extLst>
              <a:ext uri="{FF2B5EF4-FFF2-40B4-BE49-F238E27FC236}">
                <a16:creationId xmlns:a16="http://schemas.microsoft.com/office/drawing/2014/main" id="{00000000-0008-0000-0300-000062000000}"/>
              </a:ext>
            </a:extLst>
          </xdr:cNvPr>
          <xdr:cNvGrpSpPr/>
        </xdr:nvGrpSpPr>
        <xdr:grpSpPr>
          <a:xfrm rot="5400000">
            <a:off x="2804196" y="2788927"/>
            <a:ext cx="914390" cy="34"/>
            <a:chOff x="2804196" y="2788898"/>
            <a:chExt cx="914390" cy="34"/>
          </a:xfrm>
          <a:solidFill>
            <a:schemeClr val="tx1"/>
          </a:solidFill>
        </xdr:grpSpPr>
        <xdr:cxnSp macro="">
          <xdr:nvCxnSpPr>
            <xdr:cNvPr id="108" name="Straight Connector 107">
              <a:extLst>
                <a:ext uri="{FF2B5EF4-FFF2-40B4-BE49-F238E27FC236}">
                  <a16:creationId xmlns:a16="http://schemas.microsoft.com/office/drawing/2014/main" id="{00000000-0008-0000-0300-00006C000000}"/>
                </a:ext>
              </a:extLst>
            </xdr:cNvPr>
            <xdr:cNvCxnSpPr/>
          </xdr:nvCxnSpPr>
          <xdr:spPr>
            <a:xfrm rot="16200000">
              <a:off x="2849913" y="2743210"/>
              <a:ext cx="5" cy="91439"/>
            </a:xfrm>
            <a:prstGeom prst="line">
              <a:avLst/>
            </a:prstGeom>
            <a:grpFill/>
            <a:ln w="12700" cap="rnd">
              <a:solidFill>
                <a:schemeClr val="accent4"/>
              </a:solidFill>
            </a:ln>
          </xdr:spPr>
        </xdr:cxnSp>
        <xdr:cxnSp macro="">
          <xdr:nvCxnSpPr>
            <xdr:cNvPr id="109" name="Straight Connector 108">
              <a:extLst>
                <a:ext uri="{FF2B5EF4-FFF2-40B4-BE49-F238E27FC236}">
                  <a16:creationId xmlns:a16="http://schemas.microsoft.com/office/drawing/2014/main" id="{00000000-0008-0000-0300-00006D000000}"/>
                </a:ext>
              </a:extLst>
            </xdr:cNvPr>
            <xdr:cNvCxnSpPr/>
          </xdr:nvCxnSpPr>
          <xdr:spPr>
            <a:xfrm rot="16200000">
              <a:off x="3672864" y="2743181"/>
              <a:ext cx="5" cy="91439"/>
            </a:xfrm>
            <a:prstGeom prst="line">
              <a:avLst/>
            </a:prstGeom>
            <a:grpFill/>
            <a:ln w="12700" cap="rnd">
              <a:solidFill>
                <a:schemeClr val="accent4"/>
              </a:solidFill>
            </a:ln>
          </xdr:spPr>
        </xdr:cxnSp>
      </xdr:grpSp>
      <xdr:grpSp>
        <xdr:nvGrpSpPr>
          <xdr:cNvPr id="99" name="Group 98">
            <a:extLst>
              <a:ext uri="{FF2B5EF4-FFF2-40B4-BE49-F238E27FC236}">
                <a16:creationId xmlns:a16="http://schemas.microsoft.com/office/drawing/2014/main" id="{00000000-0008-0000-0300-000063000000}"/>
              </a:ext>
            </a:extLst>
          </xdr:cNvPr>
          <xdr:cNvGrpSpPr/>
        </xdr:nvGrpSpPr>
        <xdr:grpSpPr>
          <a:xfrm rot="7200000">
            <a:off x="2810320" y="2766072"/>
            <a:ext cx="902142" cy="45744"/>
            <a:chOff x="2810320" y="2766043"/>
            <a:chExt cx="902142" cy="45744"/>
          </a:xfrm>
          <a:solidFill>
            <a:schemeClr val="tx1"/>
          </a:solidFill>
        </xdr:grpSpPr>
        <xdr:cxnSp macro="">
          <xdr:nvCxnSpPr>
            <xdr:cNvPr id="106" name="Straight Connector 105">
              <a:extLst>
                <a:ext uri="{FF2B5EF4-FFF2-40B4-BE49-F238E27FC236}">
                  <a16:creationId xmlns:a16="http://schemas.microsoft.com/office/drawing/2014/main" id="{00000000-0008-0000-0300-00006A000000}"/>
                </a:ext>
              </a:extLst>
            </xdr:cNvPr>
            <xdr:cNvCxnSpPr/>
          </xdr:nvCxnSpPr>
          <xdr:spPr>
            <a:xfrm rot="14400000" flipH="1">
              <a:off x="2827058" y="2749334"/>
              <a:ext cx="45715" cy="79191"/>
            </a:xfrm>
            <a:prstGeom prst="line">
              <a:avLst/>
            </a:prstGeom>
            <a:grpFill/>
            <a:ln w="12700" cap="rnd">
              <a:solidFill>
                <a:schemeClr val="accent4"/>
              </a:solidFill>
            </a:ln>
          </xdr:spPr>
        </xdr:cxnSp>
        <xdr:cxnSp macro="">
          <xdr:nvCxnSpPr>
            <xdr:cNvPr id="107" name="Straight Connector 106">
              <a:extLst>
                <a:ext uri="{FF2B5EF4-FFF2-40B4-BE49-F238E27FC236}">
                  <a16:creationId xmlns:a16="http://schemas.microsoft.com/office/drawing/2014/main" id="{00000000-0008-0000-0300-00006B000000}"/>
                </a:ext>
              </a:extLst>
            </xdr:cNvPr>
            <xdr:cNvCxnSpPr/>
          </xdr:nvCxnSpPr>
          <xdr:spPr>
            <a:xfrm rot="14400000" flipH="1">
              <a:off x="3650009" y="2749305"/>
              <a:ext cx="45715" cy="79191"/>
            </a:xfrm>
            <a:prstGeom prst="line">
              <a:avLst/>
            </a:prstGeom>
            <a:grpFill/>
            <a:ln w="12700" cap="rnd">
              <a:solidFill>
                <a:schemeClr val="accent4"/>
              </a:solidFill>
            </a:ln>
          </xdr:spPr>
        </xdr:cxnSp>
      </xdr:grpSp>
      <xdr:grpSp>
        <xdr:nvGrpSpPr>
          <xdr:cNvPr id="100" name="Group 99">
            <a:extLst>
              <a:ext uri="{FF2B5EF4-FFF2-40B4-BE49-F238E27FC236}">
                <a16:creationId xmlns:a16="http://schemas.microsoft.com/office/drawing/2014/main" id="{00000000-0008-0000-0300-000064000000}"/>
              </a:ext>
            </a:extLst>
          </xdr:cNvPr>
          <xdr:cNvGrpSpPr/>
        </xdr:nvGrpSpPr>
        <xdr:grpSpPr>
          <a:xfrm rot="9000000">
            <a:off x="2810324" y="2766067"/>
            <a:ext cx="902136" cy="45753"/>
            <a:chOff x="2810322" y="2766039"/>
            <a:chExt cx="902136" cy="45753"/>
          </a:xfrm>
          <a:solidFill>
            <a:schemeClr val="tx1"/>
          </a:solidFill>
        </xdr:grpSpPr>
        <xdr:cxnSp macro="">
          <xdr:nvCxnSpPr>
            <xdr:cNvPr id="104" name="Straight Connector 103">
              <a:extLst>
                <a:ext uri="{FF2B5EF4-FFF2-40B4-BE49-F238E27FC236}">
                  <a16:creationId xmlns:a16="http://schemas.microsoft.com/office/drawing/2014/main" id="{00000000-0008-0000-0300-000068000000}"/>
                </a:ext>
              </a:extLst>
            </xdr:cNvPr>
            <xdr:cNvCxnSpPr/>
          </xdr:nvCxnSpPr>
          <xdr:spPr>
            <a:xfrm rot="12600000" flipH="1">
              <a:off x="2810322" y="2766068"/>
              <a:ext cx="79186" cy="45724"/>
            </a:xfrm>
            <a:prstGeom prst="line">
              <a:avLst/>
            </a:prstGeom>
            <a:grpFill/>
            <a:ln w="12700" cap="rnd">
              <a:solidFill>
                <a:schemeClr val="accent4"/>
              </a:solidFill>
            </a:ln>
          </xdr:spPr>
        </xdr:cxnSp>
        <xdr:cxnSp macro="">
          <xdr:nvCxnSpPr>
            <xdr:cNvPr id="105" name="Straight Connector 104">
              <a:extLst>
                <a:ext uri="{FF2B5EF4-FFF2-40B4-BE49-F238E27FC236}">
                  <a16:creationId xmlns:a16="http://schemas.microsoft.com/office/drawing/2014/main" id="{00000000-0008-0000-0300-000069000000}"/>
                </a:ext>
              </a:extLst>
            </xdr:cNvPr>
            <xdr:cNvCxnSpPr/>
          </xdr:nvCxnSpPr>
          <xdr:spPr>
            <a:xfrm rot="12600000" flipH="1">
              <a:off x="3633272" y="2766039"/>
              <a:ext cx="79186" cy="45724"/>
            </a:xfrm>
            <a:prstGeom prst="line">
              <a:avLst/>
            </a:prstGeom>
            <a:grpFill/>
            <a:ln w="12700" cap="rnd">
              <a:solidFill>
                <a:schemeClr val="accent4"/>
              </a:solidFill>
            </a:ln>
          </xdr:spPr>
        </xdr:cxnSp>
      </xdr:grpSp>
      <xdr:cxnSp macro="">
        <xdr:nvCxnSpPr>
          <xdr:cNvPr id="101" name="Straight Connector 100">
            <a:extLst>
              <a:ext uri="{FF2B5EF4-FFF2-40B4-BE49-F238E27FC236}">
                <a16:creationId xmlns:a16="http://schemas.microsoft.com/office/drawing/2014/main" id="{00000000-0008-0000-0300-000065000000}"/>
              </a:ext>
            </a:extLst>
          </xdr:cNvPr>
          <xdr:cNvCxnSpPr/>
        </xdr:nvCxnSpPr>
        <xdr:spPr>
          <a:xfrm>
            <a:off x="3261374" y="2472199"/>
            <a:ext cx="17" cy="316733"/>
          </a:xfrm>
          <a:prstGeom prst="line">
            <a:avLst/>
          </a:prstGeom>
          <a:noFill/>
          <a:ln w="38100" cap="rnd">
            <a:solidFill>
              <a:schemeClr val="bg1"/>
            </a:solidFill>
          </a:ln>
        </xdr:spPr>
      </xdr:cxnSp>
      <xdr:cxnSp macro="">
        <xdr:nvCxnSpPr>
          <xdr:cNvPr id="102" name="Straight Connector 101">
            <a:extLst>
              <a:ext uri="{FF2B5EF4-FFF2-40B4-BE49-F238E27FC236}">
                <a16:creationId xmlns:a16="http://schemas.microsoft.com/office/drawing/2014/main" id="{00000000-0008-0000-0300-000066000000}"/>
              </a:ext>
            </a:extLst>
          </xdr:cNvPr>
          <xdr:cNvCxnSpPr/>
        </xdr:nvCxnSpPr>
        <xdr:spPr>
          <a:xfrm flipV="1">
            <a:off x="3261374" y="2788898"/>
            <a:ext cx="274328" cy="34"/>
          </a:xfrm>
          <a:prstGeom prst="line">
            <a:avLst/>
          </a:prstGeom>
          <a:noFill/>
          <a:ln w="38100" cap="rnd">
            <a:solidFill>
              <a:schemeClr val="bg1"/>
            </a:solidFill>
          </a:ln>
        </xdr:spPr>
      </xdr:cxnSp>
      <xdr:sp macro="" textlink="">
        <xdr:nvSpPr>
          <xdr:cNvPr id="103" name="Oval 102">
            <a:extLst>
              <a:ext uri="{FF2B5EF4-FFF2-40B4-BE49-F238E27FC236}">
                <a16:creationId xmlns:a16="http://schemas.microsoft.com/office/drawing/2014/main" id="{00000000-0008-0000-0300-000067000000}"/>
              </a:ext>
            </a:extLst>
          </xdr:cNvPr>
          <xdr:cNvSpPr>
            <a:spLocks noChangeAspect="1"/>
          </xdr:cNvSpPr>
        </xdr:nvSpPr>
        <xdr:spPr>
          <a:xfrm>
            <a:off x="3218688" y="2743200"/>
            <a:ext cx="91440" cy="91440"/>
          </a:xfrm>
          <a:prstGeom prst="ellipse">
            <a:avLst/>
          </a:prstGeom>
          <a:solidFill>
            <a:schemeClr val="accent4"/>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36</xdr:row>
      <xdr:rowOff>0</xdr:rowOff>
    </xdr:from>
    <xdr:to>
      <xdr:col>10</xdr:col>
      <xdr:colOff>0</xdr:colOff>
      <xdr:row>42</xdr:row>
      <xdr:rowOff>0</xdr:rowOff>
    </xdr:to>
    <xdr:grpSp>
      <xdr:nvGrpSpPr>
        <xdr:cNvPr id="137" name="Group 136">
          <a:extLst>
            <a:ext uri="{FF2B5EF4-FFF2-40B4-BE49-F238E27FC236}">
              <a16:creationId xmlns:a16="http://schemas.microsoft.com/office/drawing/2014/main" id="{00000000-0008-0000-0300-000089000000}"/>
            </a:ext>
          </a:extLst>
        </xdr:cNvPr>
        <xdr:cNvGrpSpPr/>
      </xdr:nvGrpSpPr>
      <xdr:grpSpPr>
        <a:xfrm>
          <a:off x="1091259" y="9821333"/>
          <a:ext cx="1636889" cy="1636889"/>
          <a:chOff x="2438434" y="1691659"/>
          <a:chExt cx="1645914" cy="1645903"/>
        </a:xfrm>
      </xdr:grpSpPr>
      <xdr:sp macro="" textlink="">
        <xdr:nvSpPr>
          <xdr:cNvPr id="138" name="TextBox 73">
            <a:extLst>
              <a:ext uri="{FF2B5EF4-FFF2-40B4-BE49-F238E27FC236}">
                <a16:creationId xmlns:a16="http://schemas.microsoft.com/office/drawing/2014/main" id="{00000000-0008-0000-0300-00008A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39" name="TextBox 77">
            <a:extLst>
              <a:ext uri="{FF2B5EF4-FFF2-40B4-BE49-F238E27FC236}">
                <a16:creationId xmlns:a16="http://schemas.microsoft.com/office/drawing/2014/main" id="{00000000-0008-0000-0300-00008B000000}"/>
              </a:ext>
            </a:extLst>
          </xdr:cNvPr>
          <xdr:cNvSpPr txBox="1">
            <a:spLocks noChangeAspect="1"/>
          </xdr:cNvSpPr>
        </xdr:nvSpPr>
        <xdr:spPr>
          <a:xfrm>
            <a:off x="2438446" y="2788927"/>
            <a:ext cx="1645902"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ON DELAY</a:t>
            </a:r>
          </a:p>
        </xdr:txBody>
      </xdr:sp>
      <xdr:sp macro="" textlink="">
        <xdr:nvSpPr>
          <xdr:cNvPr id="140" name="TextBox 78">
            <a:extLst>
              <a:ext uri="{FF2B5EF4-FFF2-40B4-BE49-F238E27FC236}">
                <a16:creationId xmlns:a16="http://schemas.microsoft.com/office/drawing/2014/main" id="{00000000-0008-0000-0300-00008C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41" name="TextBox 79">
            <a:extLst>
              <a:ext uri="{FF2B5EF4-FFF2-40B4-BE49-F238E27FC236}">
                <a16:creationId xmlns:a16="http://schemas.microsoft.com/office/drawing/2014/main" id="{00000000-0008-0000-0300-00008D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42" name="TextBox 80">
            <a:extLst>
              <a:ext uri="{FF2B5EF4-FFF2-40B4-BE49-F238E27FC236}">
                <a16:creationId xmlns:a16="http://schemas.microsoft.com/office/drawing/2014/main" id="{00000000-0008-0000-0300-00008E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143" name="Straight Connector 142">
            <a:extLst>
              <a:ext uri="{FF2B5EF4-FFF2-40B4-BE49-F238E27FC236}">
                <a16:creationId xmlns:a16="http://schemas.microsoft.com/office/drawing/2014/main" id="{00000000-0008-0000-0300-00008F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144" name="Oval 143">
            <a:extLst>
              <a:ext uri="{FF2B5EF4-FFF2-40B4-BE49-F238E27FC236}">
                <a16:creationId xmlns:a16="http://schemas.microsoft.com/office/drawing/2014/main" id="{00000000-0008-0000-0300-000090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5" name="Isosceles Triangle 144">
            <a:extLst>
              <a:ext uri="{FF2B5EF4-FFF2-40B4-BE49-F238E27FC236}">
                <a16:creationId xmlns:a16="http://schemas.microsoft.com/office/drawing/2014/main" id="{00000000-0008-0000-0300-000091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6" name="TextBox 84">
            <a:extLst>
              <a:ext uri="{FF2B5EF4-FFF2-40B4-BE49-F238E27FC236}">
                <a16:creationId xmlns:a16="http://schemas.microsoft.com/office/drawing/2014/main" id="{00000000-0008-0000-0300-000092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grpSp>
    <xdr:clientData/>
  </xdr:twoCellAnchor>
  <xdr:twoCellAnchor editAs="oneCell">
    <xdr:from>
      <xdr:col>4</xdr:col>
      <xdr:colOff>0</xdr:colOff>
      <xdr:row>44</xdr:row>
      <xdr:rowOff>0</xdr:rowOff>
    </xdr:from>
    <xdr:to>
      <xdr:col>10</xdr:col>
      <xdr:colOff>0</xdr:colOff>
      <xdr:row>50</xdr:row>
      <xdr:rowOff>0</xdr:rowOff>
    </xdr:to>
    <xdr:grpSp>
      <xdr:nvGrpSpPr>
        <xdr:cNvPr id="147" name="Group 146">
          <a:extLst>
            <a:ext uri="{FF2B5EF4-FFF2-40B4-BE49-F238E27FC236}">
              <a16:creationId xmlns:a16="http://schemas.microsoft.com/office/drawing/2014/main" id="{00000000-0008-0000-0300-000093000000}"/>
            </a:ext>
          </a:extLst>
        </xdr:cNvPr>
        <xdr:cNvGrpSpPr/>
      </xdr:nvGrpSpPr>
      <xdr:grpSpPr>
        <a:xfrm>
          <a:off x="1091259" y="12003852"/>
          <a:ext cx="1636889" cy="1636889"/>
          <a:chOff x="2438434" y="1691659"/>
          <a:chExt cx="1645914" cy="1645903"/>
        </a:xfrm>
      </xdr:grpSpPr>
      <xdr:sp macro="" textlink="">
        <xdr:nvSpPr>
          <xdr:cNvPr id="148" name="TextBox 73">
            <a:extLst>
              <a:ext uri="{FF2B5EF4-FFF2-40B4-BE49-F238E27FC236}">
                <a16:creationId xmlns:a16="http://schemas.microsoft.com/office/drawing/2014/main" id="{00000000-0008-0000-0300-000094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49" name="TextBox 76">
            <a:extLst>
              <a:ext uri="{FF2B5EF4-FFF2-40B4-BE49-F238E27FC236}">
                <a16:creationId xmlns:a16="http://schemas.microsoft.com/office/drawing/2014/main" id="{00000000-0008-0000-0300-000095000000}"/>
              </a:ext>
            </a:extLst>
          </xdr:cNvPr>
          <xdr:cNvSpPr txBox="1">
            <a:spLocks noChangeAspect="1"/>
          </xdr:cNvSpPr>
        </xdr:nvSpPr>
        <xdr:spPr>
          <a:xfrm>
            <a:off x="2438446" y="2788927"/>
            <a:ext cx="1645902"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OFF DELAY</a:t>
            </a:r>
          </a:p>
        </xdr:txBody>
      </xdr:sp>
      <xdr:sp macro="" textlink="">
        <xdr:nvSpPr>
          <xdr:cNvPr id="150" name="TextBox 77">
            <a:extLst>
              <a:ext uri="{FF2B5EF4-FFF2-40B4-BE49-F238E27FC236}">
                <a16:creationId xmlns:a16="http://schemas.microsoft.com/office/drawing/2014/main" id="{00000000-0008-0000-0300-000096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51" name="TextBox 78">
            <a:extLst>
              <a:ext uri="{FF2B5EF4-FFF2-40B4-BE49-F238E27FC236}">
                <a16:creationId xmlns:a16="http://schemas.microsoft.com/office/drawing/2014/main" id="{00000000-0008-0000-0300-000097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52" name="TextBox 79">
            <a:extLst>
              <a:ext uri="{FF2B5EF4-FFF2-40B4-BE49-F238E27FC236}">
                <a16:creationId xmlns:a16="http://schemas.microsoft.com/office/drawing/2014/main" id="{00000000-0008-0000-0300-000098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153" name="Straight Connector 152">
            <a:extLst>
              <a:ext uri="{FF2B5EF4-FFF2-40B4-BE49-F238E27FC236}">
                <a16:creationId xmlns:a16="http://schemas.microsoft.com/office/drawing/2014/main" id="{00000000-0008-0000-0300-000099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154" name="Oval 153">
            <a:extLst>
              <a:ext uri="{FF2B5EF4-FFF2-40B4-BE49-F238E27FC236}">
                <a16:creationId xmlns:a16="http://schemas.microsoft.com/office/drawing/2014/main" id="{00000000-0008-0000-0300-00009A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5" name="Isosceles Triangle 154">
            <a:extLst>
              <a:ext uri="{FF2B5EF4-FFF2-40B4-BE49-F238E27FC236}">
                <a16:creationId xmlns:a16="http://schemas.microsoft.com/office/drawing/2014/main" id="{00000000-0008-0000-0300-00009B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6" name="TextBox 83">
            <a:extLst>
              <a:ext uri="{FF2B5EF4-FFF2-40B4-BE49-F238E27FC236}">
                <a16:creationId xmlns:a16="http://schemas.microsoft.com/office/drawing/2014/main" id="{00000000-0008-0000-0300-00009C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grpSp>
    <xdr:clientData/>
  </xdr:twoCellAnchor>
  <xdr:twoCellAnchor editAs="oneCell">
    <xdr:from>
      <xdr:col>4</xdr:col>
      <xdr:colOff>0</xdr:colOff>
      <xdr:row>52</xdr:row>
      <xdr:rowOff>0</xdr:rowOff>
    </xdr:from>
    <xdr:to>
      <xdr:col>10</xdr:col>
      <xdr:colOff>0</xdr:colOff>
      <xdr:row>56</xdr:row>
      <xdr:rowOff>0</xdr:rowOff>
    </xdr:to>
    <xdr:grpSp>
      <xdr:nvGrpSpPr>
        <xdr:cNvPr id="157" name="Group 156">
          <a:extLst>
            <a:ext uri="{FF2B5EF4-FFF2-40B4-BE49-F238E27FC236}">
              <a16:creationId xmlns:a16="http://schemas.microsoft.com/office/drawing/2014/main" id="{00000000-0008-0000-0300-00009D000000}"/>
            </a:ext>
          </a:extLst>
        </xdr:cNvPr>
        <xdr:cNvGrpSpPr/>
      </xdr:nvGrpSpPr>
      <xdr:grpSpPr>
        <a:xfrm>
          <a:off x="1091259" y="14186370"/>
          <a:ext cx="1636889" cy="1091260"/>
          <a:chOff x="2438440" y="1691659"/>
          <a:chExt cx="1645908" cy="1097260"/>
        </a:xfrm>
        <a:solidFill>
          <a:schemeClr val="tx1"/>
        </a:solidFill>
      </xdr:grpSpPr>
      <xdr:sp macro="" textlink="">
        <xdr:nvSpPr>
          <xdr:cNvPr id="158" name="TextBox 27">
            <a:extLst>
              <a:ext uri="{FF2B5EF4-FFF2-40B4-BE49-F238E27FC236}">
                <a16:creationId xmlns:a16="http://schemas.microsoft.com/office/drawing/2014/main" id="{00000000-0008-0000-0300-00009E000000}"/>
              </a:ext>
            </a:extLst>
          </xdr:cNvPr>
          <xdr:cNvSpPr txBox="1">
            <a:spLocks noChangeAspect="1"/>
          </xdr:cNvSpPr>
        </xdr:nvSpPr>
        <xdr:spPr>
          <a:xfrm>
            <a:off x="2438440" y="2240293"/>
            <a:ext cx="1645908" cy="548626"/>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LATCH ON</a:t>
            </a:r>
          </a:p>
        </xdr:txBody>
      </xdr:sp>
      <xdr:sp macro="" textlink="">
        <xdr:nvSpPr>
          <xdr:cNvPr id="159" name="TextBox 38">
            <a:extLst>
              <a:ext uri="{FF2B5EF4-FFF2-40B4-BE49-F238E27FC236}">
                <a16:creationId xmlns:a16="http://schemas.microsoft.com/office/drawing/2014/main" id="{00000000-0008-0000-0300-00009F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0" name="TextBox 12">
            <a:extLst>
              <a:ext uri="{FF2B5EF4-FFF2-40B4-BE49-F238E27FC236}">
                <a16:creationId xmlns:a16="http://schemas.microsoft.com/office/drawing/2014/main" id="{00000000-0008-0000-0300-0000A0000000}"/>
              </a:ext>
            </a:extLst>
          </xdr:cNvPr>
          <xdr:cNvSpPr txBox="1">
            <a:spLocks noChangeAspect="1"/>
          </xdr:cNvSpPr>
        </xdr:nvSpPr>
        <xdr:spPr>
          <a:xfrm>
            <a:off x="3535708" y="1691659"/>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61" name="TextBox 13">
            <a:extLst>
              <a:ext uri="{FF2B5EF4-FFF2-40B4-BE49-F238E27FC236}">
                <a16:creationId xmlns:a16="http://schemas.microsoft.com/office/drawing/2014/main" id="{00000000-0008-0000-0300-0000A1000000}"/>
              </a:ext>
            </a:extLst>
          </xdr:cNvPr>
          <xdr:cNvSpPr txBox="1">
            <a:spLocks noChangeAspect="1"/>
          </xdr:cNvSpPr>
        </xdr:nvSpPr>
        <xdr:spPr>
          <a:xfrm>
            <a:off x="2987074"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58</xdr:row>
      <xdr:rowOff>0</xdr:rowOff>
    </xdr:from>
    <xdr:to>
      <xdr:col>10</xdr:col>
      <xdr:colOff>0</xdr:colOff>
      <xdr:row>62</xdr:row>
      <xdr:rowOff>0</xdr:rowOff>
    </xdr:to>
    <xdr:grpSp>
      <xdr:nvGrpSpPr>
        <xdr:cNvPr id="162" name="Group 161">
          <a:extLst>
            <a:ext uri="{FF2B5EF4-FFF2-40B4-BE49-F238E27FC236}">
              <a16:creationId xmlns:a16="http://schemas.microsoft.com/office/drawing/2014/main" id="{00000000-0008-0000-0300-0000A2000000}"/>
            </a:ext>
          </a:extLst>
        </xdr:cNvPr>
        <xdr:cNvGrpSpPr/>
      </xdr:nvGrpSpPr>
      <xdr:grpSpPr>
        <a:xfrm>
          <a:off x="1091259" y="15823259"/>
          <a:ext cx="1636889" cy="1091260"/>
          <a:chOff x="2438440" y="1691659"/>
          <a:chExt cx="1645908" cy="1097260"/>
        </a:xfrm>
        <a:solidFill>
          <a:schemeClr val="tx1"/>
        </a:solidFill>
      </xdr:grpSpPr>
      <xdr:sp macro="" textlink="">
        <xdr:nvSpPr>
          <xdr:cNvPr id="163" name="TextBox 27">
            <a:extLst>
              <a:ext uri="{FF2B5EF4-FFF2-40B4-BE49-F238E27FC236}">
                <a16:creationId xmlns:a16="http://schemas.microsoft.com/office/drawing/2014/main" id="{00000000-0008-0000-0300-0000A3000000}"/>
              </a:ext>
            </a:extLst>
          </xdr:cNvPr>
          <xdr:cNvSpPr txBox="1">
            <a:spLocks noChangeAspect="1"/>
          </xdr:cNvSpPr>
        </xdr:nvSpPr>
        <xdr:spPr>
          <a:xfrm>
            <a:off x="2438440" y="2240293"/>
            <a:ext cx="1645908" cy="548626"/>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LATCH OFF</a:t>
            </a:r>
          </a:p>
        </xdr:txBody>
      </xdr:sp>
      <xdr:sp macro="" textlink="">
        <xdr:nvSpPr>
          <xdr:cNvPr id="164" name="TextBox 38">
            <a:extLst>
              <a:ext uri="{FF2B5EF4-FFF2-40B4-BE49-F238E27FC236}">
                <a16:creationId xmlns:a16="http://schemas.microsoft.com/office/drawing/2014/main" id="{00000000-0008-0000-0300-0000A4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5" name="TextBox 12">
            <a:extLst>
              <a:ext uri="{FF2B5EF4-FFF2-40B4-BE49-F238E27FC236}">
                <a16:creationId xmlns:a16="http://schemas.microsoft.com/office/drawing/2014/main" id="{00000000-0008-0000-0300-0000A5000000}"/>
              </a:ext>
            </a:extLst>
          </xdr:cNvPr>
          <xdr:cNvSpPr txBox="1">
            <a:spLocks noChangeAspect="1"/>
          </xdr:cNvSpPr>
        </xdr:nvSpPr>
        <xdr:spPr>
          <a:xfrm>
            <a:off x="3535708" y="1691659"/>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66" name="TextBox 13">
            <a:extLst>
              <a:ext uri="{FF2B5EF4-FFF2-40B4-BE49-F238E27FC236}">
                <a16:creationId xmlns:a16="http://schemas.microsoft.com/office/drawing/2014/main" id="{00000000-0008-0000-0300-0000A6000000}"/>
              </a:ext>
            </a:extLst>
          </xdr:cNvPr>
          <xdr:cNvSpPr txBox="1">
            <a:spLocks noChangeAspect="1"/>
          </xdr:cNvSpPr>
        </xdr:nvSpPr>
        <xdr:spPr>
          <a:xfrm>
            <a:off x="2987074"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xdr:from>
      <xdr:col>50</xdr:col>
      <xdr:colOff>-1</xdr:colOff>
      <xdr:row>7</xdr:row>
      <xdr:rowOff>0</xdr:rowOff>
    </xdr:from>
    <xdr:to>
      <xdr:col>56</xdr:col>
      <xdr:colOff>0</xdr:colOff>
      <xdr:row>11</xdr:row>
      <xdr:rowOff>2176</xdr:rowOff>
    </xdr:to>
    <xdr:grpSp>
      <xdr:nvGrpSpPr>
        <xdr:cNvPr id="4103" name="Group 4102">
          <a:extLst>
            <a:ext uri="{FF2B5EF4-FFF2-40B4-BE49-F238E27FC236}">
              <a16:creationId xmlns:a16="http://schemas.microsoft.com/office/drawing/2014/main" id="{00000000-0008-0000-0300-000007100000}"/>
            </a:ext>
          </a:extLst>
        </xdr:cNvPr>
        <xdr:cNvGrpSpPr/>
      </xdr:nvGrpSpPr>
      <xdr:grpSpPr>
        <a:xfrm>
          <a:off x="13640740" y="1909704"/>
          <a:ext cx="1636890" cy="1093435"/>
          <a:chOff x="11430000" y="2126512"/>
          <a:chExt cx="1594884" cy="1063255"/>
        </a:xfrm>
      </xdr:grpSpPr>
      <xdr:sp macro="" textlink="">
        <xdr:nvSpPr>
          <xdr:cNvPr id="225" name="Rectangle 224">
            <a:extLst>
              <a:ext uri="{FF2B5EF4-FFF2-40B4-BE49-F238E27FC236}">
                <a16:creationId xmlns:a16="http://schemas.microsoft.com/office/drawing/2014/main" id="{00000000-0008-0000-0300-0000E100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6" name="Rounded Rectangle 225">
            <a:extLst>
              <a:ext uri="{FF2B5EF4-FFF2-40B4-BE49-F238E27FC236}">
                <a16:creationId xmlns:a16="http://schemas.microsoft.com/office/drawing/2014/main" id="{00000000-0008-0000-0300-0000E200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227" name="Straight Connector 226">
            <a:extLst>
              <a:ext uri="{FF2B5EF4-FFF2-40B4-BE49-F238E27FC236}">
                <a16:creationId xmlns:a16="http://schemas.microsoft.com/office/drawing/2014/main" id="{00000000-0008-0000-0300-0000E3000000}"/>
              </a:ext>
            </a:extLst>
          </xdr:cNvPr>
          <xdr:cNvCxnSpPr>
            <a:stCxn id="225" idx="2"/>
          </xdr:cNvCxnSpPr>
        </xdr:nvCxnSpPr>
        <xdr:spPr>
          <a:xfrm>
            <a:off x="12227442" y="2923953"/>
            <a:ext cx="9" cy="265814"/>
          </a:xfrm>
          <a:prstGeom prst="line">
            <a:avLst/>
          </a:prstGeom>
          <a:noFill/>
          <a:ln w="38100" cap="rnd">
            <a:solidFill>
              <a:schemeClr val="accent4"/>
            </a:solidFill>
          </a:ln>
        </xdr:spPr>
      </xdr:cxnSp>
    </xdr:grpSp>
    <xdr:clientData/>
  </xdr:twoCellAnchor>
  <xdr:twoCellAnchor>
    <xdr:from>
      <xdr:col>50</xdr:col>
      <xdr:colOff>-1</xdr:colOff>
      <xdr:row>13</xdr:row>
      <xdr:rowOff>0</xdr:rowOff>
    </xdr:from>
    <xdr:to>
      <xdr:col>56</xdr:col>
      <xdr:colOff>0</xdr:colOff>
      <xdr:row>17</xdr:row>
      <xdr:rowOff>0</xdr:rowOff>
    </xdr:to>
    <xdr:grpSp>
      <xdr:nvGrpSpPr>
        <xdr:cNvPr id="4096" name="Group 4095">
          <a:extLst>
            <a:ext uri="{FF2B5EF4-FFF2-40B4-BE49-F238E27FC236}">
              <a16:creationId xmlns:a16="http://schemas.microsoft.com/office/drawing/2014/main" id="{00000000-0008-0000-0300-000000100000}"/>
            </a:ext>
          </a:extLst>
        </xdr:cNvPr>
        <xdr:cNvGrpSpPr/>
      </xdr:nvGrpSpPr>
      <xdr:grpSpPr>
        <a:xfrm>
          <a:off x="13640740" y="3546593"/>
          <a:ext cx="1636890" cy="1091259"/>
          <a:chOff x="11405886" y="3448291"/>
          <a:chExt cx="1591519" cy="1061013"/>
        </a:xfrm>
      </xdr:grpSpPr>
      <xdr:sp macro="" textlink="">
        <xdr:nvSpPr>
          <xdr:cNvPr id="236" name="Rectangle 235">
            <a:extLst>
              <a:ext uri="{FF2B5EF4-FFF2-40B4-BE49-F238E27FC236}">
                <a16:creationId xmlns:a16="http://schemas.microsoft.com/office/drawing/2014/main" id="{00000000-0008-0000-0300-0000EC00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38" name="Straight Connector 237">
            <a:extLst>
              <a:ext uri="{FF2B5EF4-FFF2-40B4-BE49-F238E27FC236}">
                <a16:creationId xmlns:a16="http://schemas.microsoft.com/office/drawing/2014/main" id="{00000000-0008-0000-0300-0000EE000000}"/>
              </a:ext>
            </a:extLst>
          </xdr:cNvPr>
          <xdr:cNvCxnSpPr>
            <a:stCxn id="236" idx="2"/>
          </xdr:cNvCxnSpPr>
        </xdr:nvCxnSpPr>
        <xdr:spPr>
          <a:xfrm>
            <a:off x="12201646" y="4244051"/>
            <a:ext cx="9" cy="265253"/>
          </a:xfrm>
          <a:prstGeom prst="line">
            <a:avLst/>
          </a:prstGeom>
          <a:noFill/>
          <a:ln w="38100" cap="rnd">
            <a:solidFill>
              <a:schemeClr val="accent4"/>
            </a:solidFill>
          </a:ln>
        </xdr:spPr>
      </xdr:cxnSp>
      <xdr:grpSp>
        <xdr:nvGrpSpPr>
          <xdr:cNvPr id="63" name="Group 62">
            <a:extLst>
              <a:ext uri="{FF2B5EF4-FFF2-40B4-BE49-F238E27FC236}">
                <a16:creationId xmlns:a16="http://schemas.microsoft.com/office/drawing/2014/main" id="{00000000-0008-0000-0300-00003F000000}"/>
              </a:ext>
            </a:extLst>
          </xdr:cNvPr>
          <xdr:cNvGrpSpPr/>
        </xdr:nvGrpSpPr>
        <xdr:grpSpPr>
          <a:xfrm>
            <a:off x="11519768" y="3528434"/>
            <a:ext cx="1363755" cy="635475"/>
            <a:chOff x="11518369" y="3553257"/>
            <a:chExt cx="1363755" cy="635475"/>
          </a:xfrm>
        </xdr:grpSpPr>
        <xdr:sp macro="" textlink="">
          <xdr:nvSpPr>
            <xdr:cNvPr id="237" name="Rounded Rectangle 236">
              <a:extLst>
                <a:ext uri="{FF2B5EF4-FFF2-40B4-BE49-F238E27FC236}">
                  <a16:creationId xmlns:a16="http://schemas.microsoft.com/office/drawing/2014/main" id="{00000000-0008-0000-0300-0000ED00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239" name="Freeform 238">
              <a:extLst>
                <a:ext uri="{FF2B5EF4-FFF2-40B4-BE49-F238E27FC236}">
                  <a16:creationId xmlns:a16="http://schemas.microsoft.com/office/drawing/2014/main" id="{00000000-0008-0000-0300-0000EF00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240" name="Group 239">
              <a:extLst>
                <a:ext uri="{FF2B5EF4-FFF2-40B4-BE49-F238E27FC236}">
                  <a16:creationId xmlns:a16="http://schemas.microsoft.com/office/drawing/2014/main" id="{00000000-0008-0000-0300-0000F0000000}"/>
                </a:ext>
              </a:extLst>
            </xdr:cNvPr>
            <xdr:cNvGrpSpPr/>
          </xdr:nvGrpSpPr>
          <xdr:grpSpPr>
            <a:xfrm>
              <a:off x="11634489" y="3942308"/>
              <a:ext cx="1135136" cy="111368"/>
              <a:chOff x="2807181" y="3520439"/>
              <a:chExt cx="911405" cy="94549"/>
            </a:xfrm>
          </xdr:grpSpPr>
          <xdr:cxnSp macro="">
            <xdr:nvCxnSpPr>
              <xdr:cNvPr id="290" name="Straight Connector 289">
                <a:extLst>
                  <a:ext uri="{FF2B5EF4-FFF2-40B4-BE49-F238E27FC236}">
                    <a16:creationId xmlns:a16="http://schemas.microsoft.com/office/drawing/2014/main" id="{00000000-0008-0000-0300-00002201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295" name="Straight Connector 294">
                <a:extLst>
                  <a:ext uri="{FF2B5EF4-FFF2-40B4-BE49-F238E27FC236}">
                    <a16:creationId xmlns:a16="http://schemas.microsoft.com/office/drawing/2014/main" id="{00000000-0008-0000-0300-00002701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296" name="Straight Connector 295">
                <a:extLst>
                  <a:ext uri="{FF2B5EF4-FFF2-40B4-BE49-F238E27FC236}">
                    <a16:creationId xmlns:a16="http://schemas.microsoft.com/office/drawing/2014/main" id="{00000000-0008-0000-0300-00002801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297" name="Straight Connector 296">
                <a:extLst>
                  <a:ext uri="{FF2B5EF4-FFF2-40B4-BE49-F238E27FC236}">
                    <a16:creationId xmlns:a16="http://schemas.microsoft.com/office/drawing/2014/main" id="{00000000-0008-0000-0300-00002901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298" name="Straight Connector 297">
                <a:extLst>
                  <a:ext uri="{FF2B5EF4-FFF2-40B4-BE49-F238E27FC236}">
                    <a16:creationId xmlns:a16="http://schemas.microsoft.com/office/drawing/2014/main" id="{00000000-0008-0000-0300-00002A01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299" name="Straight Connector 298">
                <a:extLst>
                  <a:ext uri="{FF2B5EF4-FFF2-40B4-BE49-F238E27FC236}">
                    <a16:creationId xmlns:a16="http://schemas.microsoft.com/office/drawing/2014/main" id="{00000000-0008-0000-0300-00002B01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300" name="Straight Connector 299">
                <a:extLst>
                  <a:ext uri="{FF2B5EF4-FFF2-40B4-BE49-F238E27FC236}">
                    <a16:creationId xmlns:a16="http://schemas.microsoft.com/office/drawing/2014/main" id="{00000000-0008-0000-0300-00002C01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301" name="Straight Connector 300">
                <a:extLst>
                  <a:ext uri="{FF2B5EF4-FFF2-40B4-BE49-F238E27FC236}">
                    <a16:creationId xmlns:a16="http://schemas.microsoft.com/office/drawing/2014/main" id="{00000000-0008-0000-0300-00002D01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302" name="Straight Connector 301">
                <a:extLst>
                  <a:ext uri="{FF2B5EF4-FFF2-40B4-BE49-F238E27FC236}">
                    <a16:creationId xmlns:a16="http://schemas.microsoft.com/office/drawing/2014/main" id="{00000000-0008-0000-0300-00002E01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303" name="Straight Connector 302">
                <a:extLst>
                  <a:ext uri="{FF2B5EF4-FFF2-40B4-BE49-F238E27FC236}">
                    <a16:creationId xmlns:a16="http://schemas.microsoft.com/office/drawing/2014/main" id="{00000000-0008-0000-0300-00002F01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304" name="Straight Connector 303">
                <a:extLst>
                  <a:ext uri="{FF2B5EF4-FFF2-40B4-BE49-F238E27FC236}">
                    <a16:creationId xmlns:a16="http://schemas.microsoft.com/office/drawing/2014/main" id="{00000000-0008-0000-0300-00003001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305" name="Straight Connector 304">
                <a:extLst>
                  <a:ext uri="{FF2B5EF4-FFF2-40B4-BE49-F238E27FC236}">
                    <a16:creationId xmlns:a16="http://schemas.microsoft.com/office/drawing/2014/main" id="{00000000-0008-0000-0300-00003101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306" name="Straight Connector 305">
                <a:extLst>
                  <a:ext uri="{FF2B5EF4-FFF2-40B4-BE49-F238E27FC236}">
                    <a16:creationId xmlns:a16="http://schemas.microsoft.com/office/drawing/2014/main" id="{00000000-0008-0000-0300-00003201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241" name="Straight Connector 240">
              <a:extLst>
                <a:ext uri="{FF2B5EF4-FFF2-40B4-BE49-F238E27FC236}">
                  <a16:creationId xmlns:a16="http://schemas.microsoft.com/office/drawing/2014/main" id="{00000000-0008-0000-0300-0000F100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243" name="Straight Connector 242">
              <a:extLst>
                <a:ext uri="{FF2B5EF4-FFF2-40B4-BE49-F238E27FC236}">
                  <a16:creationId xmlns:a16="http://schemas.microsoft.com/office/drawing/2014/main" id="{00000000-0008-0000-0300-0000F300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clientData/>
  </xdr:twoCellAnchor>
  <xdr:twoCellAnchor>
    <xdr:from>
      <xdr:col>49</xdr:col>
      <xdr:colOff>262422</xdr:colOff>
      <xdr:row>18</xdr:row>
      <xdr:rowOff>263638</xdr:rowOff>
    </xdr:from>
    <xdr:to>
      <xdr:col>55</xdr:col>
      <xdr:colOff>262422</xdr:colOff>
      <xdr:row>23</xdr:row>
      <xdr:rowOff>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13630348" y="5174305"/>
          <a:ext cx="1636889" cy="1100437"/>
          <a:chOff x="11284208" y="4723622"/>
          <a:chExt cx="1574541" cy="1049694"/>
        </a:xfrm>
      </xdr:grpSpPr>
      <xdr:sp macro="" textlink="">
        <xdr:nvSpPr>
          <xdr:cNvPr id="308" name="Rectangle 307">
            <a:extLst>
              <a:ext uri="{FF2B5EF4-FFF2-40B4-BE49-F238E27FC236}">
                <a16:creationId xmlns:a16="http://schemas.microsoft.com/office/drawing/2014/main" id="{00000000-0008-0000-0300-00003401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09" name="Rounded Rectangle 308">
            <a:extLst>
              <a:ext uri="{FF2B5EF4-FFF2-40B4-BE49-F238E27FC236}">
                <a16:creationId xmlns:a16="http://schemas.microsoft.com/office/drawing/2014/main" id="{00000000-0008-0000-0300-00003501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310" name="Straight Connector 309">
            <a:extLst>
              <a:ext uri="{FF2B5EF4-FFF2-40B4-BE49-F238E27FC236}">
                <a16:creationId xmlns:a16="http://schemas.microsoft.com/office/drawing/2014/main" id="{00000000-0008-0000-0300-000036010000}"/>
              </a:ext>
            </a:extLst>
          </xdr:cNvPr>
          <xdr:cNvCxnSpPr>
            <a:stCxn id="308" idx="2"/>
          </xdr:cNvCxnSpPr>
        </xdr:nvCxnSpPr>
        <xdr:spPr>
          <a:xfrm>
            <a:off x="12071479" y="5510893"/>
            <a:ext cx="9" cy="262424"/>
          </a:xfrm>
          <a:prstGeom prst="line">
            <a:avLst/>
          </a:prstGeom>
          <a:noFill/>
          <a:ln w="38100" cap="rnd">
            <a:solidFill>
              <a:schemeClr val="accent4"/>
            </a:solidFill>
          </a:ln>
        </xdr:spPr>
      </xdr:cxnSp>
    </xdr:grpSp>
    <xdr:clientData/>
  </xdr:twoCellAnchor>
  <xdr:twoCellAnchor>
    <xdr:from>
      <xdr:col>50</xdr:col>
      <xdr:colOff>-1</xdr:colOff>
      <xdr:row>25</xdr:row>
      <xdr:rowOff>1</xdr:rowOff>
    </xdr:from>
    <xdr:to>
      <xdr:col>56</xdr:col>
      <xdr:colOff>0</xdr:colOff>
      <xdr:row>29</xdr:row>
      <xdr:rowOff>0</xdr:rowOff>
    </xdr:to>
    <xdr:grpSp>
      <xdr:nvGrpSpPr>
        <xdr:cNvPr id="6" name="Group 5">
          <a:extLst>
            <a:ext uri="{FF2B5EF4-FFF2-40B4-BE49-F238E27FC236}">
              <a16:creationId xmlns:a16="http://schemas.microsoft.com/office/drawing/2014/main" id="{00000000-0008-0000-0300-000006000000}"/>
            </a:ext>
          </a:extLst>
        </xdr:cNvPr>
        <xdr:cNvGrpSpPr/>
      </xdr:nvGrpSpPr>
      <xdr:grpSpPr>
        <a:xfrm>
          <a:off x="13640740" y="6820371"/>
          <a:ext cx="1636890" cy="1091259"/>
          <a:chOff x="11284209" y="6560588"/>
          <a:chExt cx="1574541" cy="1049693"/>
        </a:xfrm>
      </xdr:grpSpPr>
      <xdr:sp macro="" textlink="">
        <xdr:nvSpPr>
          <xdr:cNvPr id="312" name="Rectangle 311">
            <a:extLst>
              <a:ext uri="{FF2B5EF4-FFF2-40B4-BE49-F238E27FC236}">
                <a16:creationId xmlns:a16="http://schemas.microsoft.com/office/drawing/2014/main" id="{00000000-0008-0000-0300-000038010000}"/>
              </a:ext>
            </a:extLst>
          </xdr:cNvPr>
          <xdr:cNvSpPr/>
        </xdr:nvSpPr>
        <xdr:spPr>
          <a:xfrm>
            <a:off x="11284209" y="6560588"/>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13" name="Rounded Rectangle 312">
            <a:extLst>
              <a:ext uri="{FF2B5EF4-FFF2-40B4-BE49-F238E27FC236}">
                <a16:creationId xmlns:a16="http://schemas.microsoft.com/office/drawing/2014/main" id="{00000000-0008-0000-0300-000039010000}"/>
              </a:ext>
            </a:extLst>
          </xdr:cNvPr>
          <xdr:cNvSpPr/>
        </xdr:nvSpPr>
        <xdr:spPr>
          <a:xfrm>
            <a:off x="11396676" y="6639315"/>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45720" rIns="0" bIns="4572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Message ###</a:t>
            </a:r>
          </a:p>
        </xdr:txBody>
      </xdr:sp>
      <xdr:cxnSp macro="">
        <xdr:nvCxnSpPr>
          <xdr:cNvPr id="314" name="Straight Connector 313">
            <a:extLst>
              <a:ext uri="{FF2B5EF4-FFF2-40B4-BE49-F238E27FC236}">
                <a16:creationId xmlns:a16="http://schemas.microsoft.com/office/drawing/2014/main" id="{00000000-0008-0000-0300-00003A010000}"/>
              </a:ext>
            </a:extLst>
          </xdr:cNvPr>
          <xdr:cNvCxnSpPr>
            <a:stCxn id="312" idx="2"/>
          </xdr:cNvCxnSpPr>
        </xdr:nvCxnSpPr>
        <xdr:spPr>
          <a:xfrm>
            <a:off x="12071480" y="7347859"/>
            <a:ext cx="9" cy="262422"/>
          </a:xfrm>
          <a:prstGeom prst="line">
            <a:avLst/>
          </a:prstGeom>
          <a:noFill/>
          <a:ln w="38100" cap="rnd">
            <a:solidFill>
              <a:schemeClr val="accent4"/>
            </a:solidFill>
          </a:ln>
        </xdr:spPr>
      </xdr:cxnSp>
    </xdr:grpSp>
    <xdr:clientData/>
  </xdr:twoCellAnchor>
  <xdr:twoCellAnchor>
    <xdr:from>
      <xdr:col>42</xdr:col>
      <xdr:colOff>1216</xdr:colOff>
      <xdr:row>7</xdr:row>
      <xdr:rowOff>0</xdr:rowOff>
    </xdr:from>
    <xdr:to>
      <xdr:col>48</xdr:col>
      <xdr:colOff>1215</xdr:colOff>
      <xdr:row>11</xdr:row>
      <xdr:rowOff>1633</xdr:rowOff>
    </xdr:to>
    <xdr:grpSp>
      <xdr:nvGrpSpPr>
        <xdr:cNvPr id="319" name="Group 318">
          <a:extLst>
            <a:ext uri="{FF2B5EF4-FFF2-40B4-BE49-F238E27FC236}">
              <a16:creationId xmlns:a16="http://schemas.microsoft.com/office/drawing/2014/main" id="{00000000-0008-0000-0300-00003F010000}"/>
            </a:ext>
          </a:extLst>
        </xdr:cNvPr>
        <xdr:cNvGrpSpPr/>
      </xdr:nvGrpSpPr>
      <xdr:grpSpPr>
        <a:xfrm>
          <a:off x="11459438" y="1909704"/>
          <a:ext cx="1636888" cy="1092892"/>
          <a:chOff x="11430000" y="1861244"/>
          <a:chExt cx="1594884" cy="1062709"/>
        </a:xfrm>
      </xdr:grpSpPr>
      <xdr:sp macro="" textlink="">
        <xdr:nvSpPr>
          <xdr:cNvPr id="320" name="Rectangle 319">
            <a:extLst>
              <a:ext uri="{FF2B5EF4-FFF2-40B4-BE49-F238E27FC236}">
                <a16:creationId xmlns:a16="http://schemas.microsoft.com/office/drawing/2014/main" id="{00000000-0008-0000-0300-00004001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21" name="Rounded Rectangle 320">
            <a:extLst>
              <a:ext uri="{FF2B5EF4-FFF2-40B4-BE49-F238E27FC236}">
                <a16:creationId xmlns:a16="http://schemas.microsoft.com/office/drawing/2014/main" id="{00000000-0008-0000-0300-00004101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322" name="Straight Connector 321">
            <a:extLst>
              <a:ext uri="{FF2B5EF4-FFF2-40B4-BE49-F238E27FC236}">
                <a16:creationId xmlns:a16="http://schemas.microsoft.com/office/drawing/2014/main" id="{00000000-0008-0000-0300-000042010000}"/>
              </a:ext>
            </a:extLst>
          </xdr:cNvPr>
          <xdr:cNvCxnSpPr/>
        </xdr:nvCxnSpPr>
        <xdr:spPr>
          <a:xfrm>
            <a:off x="12227442" y="1861244"/>
            <a:ext cx="9" cy="265813"/>
          </a:xfrm>
          <a:prstGeom prst="line">
            <a:avLst/>
          </a:prstGeom>
          <a:noFill/>
          <a:ln w="38100" cap="rnd">
            <a:solidFill>
              <a:schemeClr val="accent4"/>
            </a:solidFill>
          </a:ln>
        </xdr:spPr>
      </xdr:cxnSp>
    </xdr:grpSp>
    <xdr:clientData/>
  </xdr:twoCellAnchor>
  <xdr:twoCellAnchor>
    <xdr:from>
      <xdr:col>42</xdr:col>
      <xdr:colOff>1216</xdr:colOff>
      <xdr:row>12</xdr:row>
      <xdr:rowOff>263637</xdr:rowOff>
    </xdr:from>
    <xdr:to>
      <xdr:col>48</xdr:col>
      <xdr:colOff>1215</xdr:colOff>
      <xdr:row>17</xdr:row>
      <xdr:rowOff>1</xdr:rowOff>
    </xdr:to>
    <xdr:grpSp>
      <xdr:nvGrpSpPr>
        <xdr:cNvPr id="323" name="Group 322">
          <a:extLst>
            <a:ext uri="{FF2B5EF4-FFF2-40B4-BE49-F238E27FC236}">
              <a16:creationId xmlns:a16="http://schemas.microsoft.com/office/drawing/2014/main" id="{00000000-0008-0000-0300-000043010000}"/>
            </a:ext>
          </a:extLst>
        </xdr:cNvPr>
        <xdr:cNvGrpSpPr/>
      </xdr:nvGrpSpPr>
      <xdr:grpSpPr>
        <a:xfrm>
          <a:off x="11459438" y="3537415"/>
          <a:ext cx="1636888" cy="1100438"/>
          <a:chOff x="11405886" y="3183037"/>
          <a:chExt cx="1591519" cy="1061014"/>
        </a:xfrm>
      </xdr:grpSpPr>
      <xdr:sp macro="" textlink="">
        <xdr:nvSpPr>
          <xdr:cNvPr id="324" name="Rectangle 323">
            <a:extLst>
              <a:ext uri="{FF2B5EF4-FFF2-40B4-BE49-F238E27FC236}">
                <a16:creationId xmlns:a16="http://schemas.microsoft.com/office/drawing/2014/main" id="{00000000-0008-0000-0300-00004401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25" name="Straight Connector 324">
            <a:extLst>
              <a:ext uri="{FF2B5EF4-FFF2-40B4-BE49-F238E27FC236}">
                <a16:creationId xmlns:a16="http://schemas.microsoft.com/office/drawing/2014/main" id="{00000000-0008-0000-0300-000045010000}"/>
              </a:ext>
            </a:extLst>
          </xdr:cNvPr>
          <xdr:cNvCxnSpPr/>
        </xdr:nvCxnSpPr>
        <xdr:spPr>
          <a:xfrm>
            <a:off x="12201646" y="3183037"/>
            <a:ext cx="9" cy="265253"/>
          </a:xfrm>
          <a:prstGeom prst="line">
            <a:avLst/>
          </a:prstGeom>
          <a:noFill/>
          <a:ln w="38100" cap="rnd">
            <a:solidFill>
              <a:schemeClr val="accent4"/>
            </a:solidFill>
          </a:ln>
        </xdr:spPr>
      </xdr:cxnSp>
      <xdr:grpSp>
        <xdr:nvGrpSpPr>
          <xdr:cNvPr id="326" name="Group 325">
            <a:extLst>
              <a:ext uri="{FF2B5EF4-FFF2-40B4-BE49-F238E27FC236}">
                <a16:creationId xmlns:a16="http://schemas.microsoft.com/office/drawing/2014/main" id="{00000000-0008-0000-0300-000046010000}"/>
              </a:ext>
            </a:extLst>
          </xdr:cNvPr>
          <xdr:cNvGrpSpPr/>
        </xdr:nvGrpSpPr>
        <xdr:grpSpPr>
          <a:xfrm>
            <a:off x="11519768" y="3528434"/>
            <a:ext cx="1363755" cy="635475"/>
            <a:chOff x="11518369" y="3553257"/>
            <a:chExt cx="1363755" cy="635475"/>
          </a:xfrm>
        </xdr:grpSpPr>
        <xdr:sp macro="" textlink="">
          <xdr:nvSpPr>
            <xdr:cNvPr id="327" name="Rounded Rectangle 326">
              <a:extLst>
                <a:ext uri="{FF2B5EF4-FFF2-40B4-BE49-F238E27FC236}">
                  <a16:creationId xmlns:a16="http://schemas.microsoft.com/office/drawing/2014/main" id="{00000000-0008-0000-0300-00004701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328" name="Freeform 327">
              <a:extLst>
                <a:ext uri="{FF2B5EF4-FFF2-40B4-BE49-F238E27FC236}">
                  <a16:creationId xmlns:a16="http://schemas.microsoft.com/office/drawing/2014/main" id="{00000000-0008-0000-0300-00004801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329" name="Group 328">
              <a:extLst>
                <a:ext uri="{FF2B5EF4-FFF2-40B4-BE49-F238E27FC236}">
                  <a16:creationId xmlns:a16="http://schemas.microsoft.com/office/drawing/2014/main" id="{00000000-0008-0000-0300-000049010000}"/>
                </a:ext>
              </a:extLst>
            </xdr:cNvPr>
            <xdr:cNvGrpSpPr/>
          </xdr:nvGrpSpPr>
          <xdr:grpSpPr>
            <a:xfrm>
              <a:off x="11634489" y="3942308"/>
              <a:ext cx="1135136" cy="111368"/>
              <a:chOff x="2807181" y="3520439"/>
              <a:chExt cx="911405" cy="94549"/>
            </a:xfrm>
          </xdr:grpSpPr>
          <xdr:cxnSp macro="">
            <xdr:nvCxnSpPr>
              <xdr:cNvPr id="332" name="Straight Connector 331">
                <a:extLst>
                  <a:ext uri="{FF2B5EF4-FFF2-40B4-BE49-F238E27FC236}">
                    <a16:creationId xmlns:a16="http://schemas.microsoft.com/office/drawing/2014/main" id="{00000000-0008-0000-0300-00004C01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333" name="Straight Connector 332">
                <a:extLst>
                  <a:ext uri="{FF2B5EF4-FFF2-40B4-BE49-F238E27FC236}">
                    <a16:creationId xmlns:a16="http://schemas.microsoft.com/office/drawing/2014/main" id="{00000000-0008-0000-0300-00004D01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334" name="Straight Connector 333">
                <a:extLst>
                  <a:ext uri="{FF2B5EF4-FFF2-40B4-BE49-F238E27FC236}">
                    <a16:creationId xmlns:a16="http://schemas.microsoft.com/office/drawing/2014/main" id="{00000000-0008-0000-0300-00004E01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335" name="Straight Connector 334">
                <a:extLst>
                  <a:ext uri="{FF2B5EF4-FFF2-40B4-BE49-F238E27FC236}">
                    <a16:creationId xmlns:a16="http://schemas.microsoft.com/office/drawing/2014/main" id="{00000000-0008-0000-0300-00004F01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336" name="Straight Connector 335">
                <a:extLst>
                  <a:ext uri="{FF2B5EF4-FFF2-40B4-BE49-F238E27FC236}">
                    <a16:creationId xmlns:a16="http://schemas.microsoft.com/office/drawing/2014/main" id="{00000000-0008-0000-0300-00005001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337" name="Straight Connector 336">
                <a:extLst>
                  <a:ext uri="{FF2B5EF4-FFF2-40B4-BE49-F238E27FC236}">
                    <a16:creationId xmlns:a16="http://schemas.microsoft.com/office/drawing/2014/main" id="{00000000-0008-0000-0300-00005101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338" name="Straight Connector 337">
                <a:extLst>
                  <a:ext uri="{FF2B5EF4-FFF2-40B4-BE49-F238E27FC236}">
                    <a16:creationId xmlns:a16="http://schemas.microsoft.com/office/drawing/2014/main" id="{00000000-0008-0000-0300-00005201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339" name="Straight Connector 338">
                <a:extLst>
                  <a:ext uri="{FF2B5EF4-FFF2-40B4-BE49-F238E27FC236}">
                    <a16:creationId xmlns:a16="http://schemas.microsoft.com/office/drawing/2014/main" id="{00000000-0008-0000-0300-00005301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340" name="Straight Connector 339">
                <a:extLst>
                  <a:ext uri="{FF2B5EF4-FFF2-40B4-BE49-F238E27FC236}">
                    <a16:creationId xmlns:a16="http://schemas.microsoft.com/office/drawing/2014/main" id="{00000000-0008-0000-0300-00005401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341" name="Straight Connector 340">
                <a:extLst>
                  <a:ext uri="{FF2B5EF4-FFF2-40B4-BE49-F238E27FC236}">
                    <a16:creationId xmlns:a16="http://schemas.microsoft.com/office/drawing/2014/main" id="{00000000-0008-0000-0300-00005501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342" name="Straight Connector 341">
                <a:extLst>
                  <a:ext uri="{FF2B5EF4-FFF2-40B4-BE49-F238E27FC236}">
                    <a16:creationId xmlns:a16="http://schemas.microsoft.com/office/drawing/2014/main" id="{00000000-0008-0000-0300-00005601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343" name="Straight Connector 342">
                <a:extLst>
                  <a:ext uri="{FF2B5EF4-FFF2-40B4-BE49-F238E27FC236}">
                    <a16:creationId xmlns:a16="http://schemas.microsoft.com/office/drawing/2014/main" id="{00000000-0008-0000-0300-00005701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344" name="Straight Connector 343">
                <a:extLst>
                  <a:ext uri="{FF2B5EF4-FFF2-40B4-BE49-F238E27FC236}">
                    <a16:creationId xmlns:a16="http://schemas.microsoft.com/office/drawing/2014/main" id="{00000000-0008-0000-0300-00005801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330" name="Straight Connector 329">
              <a:extLst>
                <a:ext uri="{FF2B5EF4-FFF2-40B4-BE49-F238E27FC236}">
                  <a16:creationId xmlns:a16="http://schemas.microsoft.com/office/drawing/2014/main" id="{00000000-0008-0000-0300-00004A01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331" name="Straight Connector 330">
              <a:extLst>
                <a:ext uri="{FF2B5EF4-FFF2-40B4-BE49-F238E27FC236}">
                  <a16:creationId xmlns:a16="http://schemas.microsoft.com/office/drawing/2014/main" id="{00000000-0008-0000-0300-00004B01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clientData/>
  </xdr:twoCellAnchor>
  <xdr:twoCellAnchor>
    <xdr:from>
      <xdr:col>42</xdr:col>
      <xdr:colOff>0</xdr:colOff>
      <xdr:row>18</xdr:row>
      <xdr:rowOff>263636</xdr:rowOff>
    </xdr:from>
    <xdr:to>
      <xdr:col>48</xdr:col>
      <xdr:colOff>-1</xdr:colOff>
      <xdr:row>22</xdr:row>
      <xdr:rowOff>263638</xdr:rowOff>
    </xdr:to>
    <xdr:grpSp>
      <xdr:nvGrpSpPr>
        <xdr:cNvPr id="345" name="Group 344">
          <a:extLst>
            <a:ext uri="{FF2B5EF4-FFF2-40B4-BE49-F238E27FC236}">
              <a16:creationId xmlns:a16="http://schemas.microsoft.com/office/drawing/2014/main" id="{00000000-0008-0000-0300-000059010000}"/>
            </a:ext>
          </a:extLst>
        </xdr:cNvPr>
        <xdr:cNvGrpSpPr/>
      </xdr:nvGrpSpPr>
      <xdr:grpSpPr>
        <a:xfrm>
          <a:off x="11458222" y="5174303"/>
          <a:ext cx="1636888" cy="1091261"/>
          <a:chOff x="11284208" y="4461199"/>
          <a:chExt cx="1574541" cy="1049694"/>
        </a:xfrm>
      </xdr:grpSpPr>
      <xdr:sp macro="" textlink="">
        <xdr:nvSpPr>
          <xdr:cNvPr id="346" name="Rectangle 345">
            <a:extLst>
              <a:ext uri="{FF2B5EF4-FFF2-40B4-BE49-F238E27FC236}">
                <a16:creationId xmlns:a16="http://schemas.microsoft.com/office/drawing/2014/main" id="{00000000-0008-0000-0300-00005A01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47" name="Rounded Rectangle 346">
            <a:extLst>
              <a:ext uri="{FF2B5EF4-FFF2-40B4-BE49-F238E27FC236}">
                <a16:creationId xmlns:a16="http://schemas.microsoft.com/office/drawing/2014/main" id="{00000000-0008-0000-0300-00005B01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348" name="Straight Connector 347">
            <a:extLst>
              <a:ext uri="{FF2B5EF4-FFF2-40B4-BE49-F238E27FC236}">
                <a16:creationId xmlns:a16="http://schemas.microsoft.com/office/drawing/2014/main" id="{00000000-0008-0000-0300-00005C010000}"/>
              </a:ext>
            </a:extLst>
          </xdr:cNvPr>
          <xdr:cNvCxnSpPr/>
        </xdr:nvCxnSpPr>
        <xdr:spPr>
          <a:xfrm>
            <a:off x="12071479" y="4461199"/>
            <a:ext cx="9" cy="262424"/>
          </a:xfrm>
          <a:prstGeom prst="line">
            <a:avLst/>
          </a:prstGeom>
          <a:noFill/>
          <a:ln w="38100" cap="rnd">
            <a:solidFill>
              <a:schemeClr val="accent4"/>
            </a:solidFill>
          </a:ln>
        </xdr:spPr>
      </xdr:cxnSp>
    </xdr:grpSp>
    <xdr:clientData/>
  </xdr:twoCellAnchor>
  <xdr:twoCellAnchor>
    <xdr:from>
      <xdr:col>42</xdr:col>
      <xdr:colOff>1216</xdr:colOff>
      <xdr:row>25</xdr:row>
      <xdr:rowOff>1</xdr:rowOff>
    </xdr:from>
    <xdr:to>
      <xdr:col>48</xdr:col>
      <xdr:colOff>1215</xdr:colOff>
      <xdr:row>29</xdr:row>
      <xdr:rowOff>0</xdr:rowOff>
    </xdr:to>
    <xdr:grpSp>
      <xdr:nvGrpSpPr>
        <xdr:cNvPr id="349" name="Group 348">
          <a:extLst>
            <a:ext uri="{FF2B5EF4-FFF2-40B4-BE49-F238E27FC236}">
              <a16:creationId xmlns:a16="http://schemas.microsoft.com/office/drawing/2014/main" id="{00000000-0008-0000-0300-00005D010000}"/>
            </a:ext>
          </a:extLst>
        </xdr:cNvPr>
        <xdr:cNvGrpSpPr/>
      </xdr:nvGrpSpPr>
      <xdr:grpSpPr>
        <a:xfrm>
          <a:off x="11459438" y="6820371"/>
          <a:ext cx="1636888" cy="1091259"/>
          <a:chOff x="11284209" y="6298165"/>
          <a:chExt cx="1574541" cy="1049694"/>
        </a:xfrm>
      </xdr:grpSpPr>
      <xdr:sp macro="" textlink="">
        <xdr:nvSpPr>
          <xdr:cNvPr id="350" name="Rectangle 349">
            <a:extLst>
              <a:ext uri="{FF2B5EF4-FFF2-40B4-BE49-F238E27FC236}">
                <a16:creationId xmlns:a16="http://schemas.microsoft.com/office/drawing/2014/main" id="{00000000-0008-0000-0300-00005E010000}"/>
              </a:ext>
            </a:extLst>
          </xdr:cNvPr>
          <xdr:cNvSpPr/>
        </xdr:nvSpPr>
        <xdr:spPr>
          <a:xfrm>
            <a:off x="11284209" y="6560588"/>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51" name="Rounded Rectangle 350">
            <a:extLst>
              <a:ext uri="{FF2B5EF4-FFF2-40B4-BE49-F238E27FC236}">
                <a16:creationId xmlns:a16="http://schemas.microsoft.com/office/drawing/2014/main" id="{00000000-0008-0000-0300-00005F010000}"/>
              </a:ext>
            </a:extLst>
          </xdr:cNvPr>
          <xdr:cNvSpPr/>
        </xdr:nvSpPr>
        <xdr:spPr>
          <a:xfrm>
            <a:off x="11396676" y="6639315"/>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45720" rIns="0" bIns="4572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Message ###</a:t>
            </a:r>
          </a:p>
        </xdr:txBody>
      </xdr:sp>
      <xdr:cxnSp macro="">
        <xdr:nvCxnSpPr>
          <xdr:cNvPr id="352" name="Straight Connector 351">
            <a:extLst>
              <a:ext uri="{FF2B5EF4-FFF2-40B4-BE49-F238E27FC236}">
                <a16:creationId xmlns:a16="http://schemas.microsoft.com/office/drawing/2014/main" id="{00000000-0008-0000-0300-000060010000}"/>
              </a:ext>
            </a:extLst>
          </xdr:cNvPr>
          <xdr:cNvCxnSpPr/>
        </xdr:nvCxnSpPr>
        <xdr:spPr>
          <a:xfrm>
            <a:off x="12071480" y="6298165"/>
            <a:ext cx="9" cy="262422"/>
          </a:xfrm>
          <a:prstGeom prst="line">
            <a:avLst/>
          </a:prstGeom>
          <a:noFill/>
          <a:ln w="38100" cap="rnd">
            <a:solidFill>
              <a:schemeClr val="accent4"/>
            </a:solidFill>
          </a:ln>
        </xdr:spPr>
      </xdr:cxnSp>
    </xdr:grpSp>
    <xdr:clientData/>
  </xdr:twoCellAnchor>
  <xdr:twoCellAnchor>
    <xdr:from>
      <xdr:col>25</xdr:col>
      <xdr:colOff>0</xdr:colOff>
      <xdr:row>8</xdr:row>
      <xdr:rowOff>0</xdr:rowOff>
    </xdr:from>
    <xdr:to>
      <xdr:col>31</xdr:col>
      <xdr:colOff>0</xdr:colOff>
      <xdr:row>14</xdr:row>
      <xdr:rowOff>0</xdr:rowOff>
    </xdr:to>
    <xdr:grpSp>
      <xdr:nvGrpSpPr>
        <xdr:cNvPr id="214" name="Group 213">
          <a:extLst>
            <a:ext uri="{FF2B5EF4-FFF2-40B4-BE49-F238E27FC236}">
              <a16:creationId xmlns:a16="http://schemas.microsoft.com/office/drawing/2014/main" id="{00000000-0008-0000-0300-0000D6000000}"/>
            </a:ext>
          </a:extLst>
        </xdr:cNvPr>
        <xdr:cNvGrpSpPr/>
      </xdr:nvGrpSpPr>
      <xdr:grpSpPr>
        <a:xfrm>
          <a:off x="6820370" y="2182519"/>
          <a:ext cx="1636889" cy="1636888"/>
          <a:chOff x="2438434" y="1691659"/>
          <a:chExt cx="1645914" cy="1645914"/>
        </a:xfrm>
      </xdr:grpSpPr>
      <xdr:sp macro="" textlink="">
        <xdr:nvSpPr>
          <xdr:cNvPr id="215" name="TextBox 71">
            <a:extLst>
              <a:ext uri="{FF2B5EF4-FFF2-40B4-BE49-F238E27FC236}">
                <a16:creationId xmlns:a16="http://schemas.microsoft.com/office/drawing/2014/main" id="{00000000-0008-0000-0300-0000D7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16" name="TextBox 27">
            <a:extLst>
              <a:ext uri="{FF2B5EF4-FFF2-40B4-BE49-F238E27FC236}">
                <a16:creationId xmlns:a16="http://schemas.microsoft.com/office/drawing/2014/main" id="{00000000-0008-0000-0300-0000D8000000}"/>
              </a:ext>
            </a:extLst>
          </xdr:cNvPr>
          <xdr:cNvSpPr txBox="1">
            <a:spLocks noChangeAspect="1"/>
          </xdr:cNvSpPr>
        </xdr:nvSpPr>
        <xdr:spPr>
          <a:xfrm>
            <a:off x="2987080" y="2788927"/>
            <a:ext cx="1097268"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1 SHOT</a:t>
            </a:r>
          </a:p>
        </xdr:txBody>
      </xdr:sp>
      <xdr:sp macro="" textlink="">
        <xdr:nvSpPr>
          <xdr:cNvPr id="217" name="TextBox 38">
            <a:extLst>
              <a:ext uri="{FF2B5EF4-FFF2-40B4-BE49-F238E27FC236}">
                <a16:creationId xmlns:a16="http://schemas.microsoft.com/office/drawing/2014/main" id="{00000000-0008-0000-0300-0000D9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Tr</a:t>
            </a:r>
            <a:endParaRPr lang="en-US">
              <a:solidFill>
                <a:schemeClr val="bg1"/>
              </a:solidFill>
              <a:latin typeface="Comic Sans MS" panose="030F0702030302020204" pitchFamily="66" charset="0"/>
            </a:endParaRPr>
          </a:p>
        </xdr:txBody>
      </xdr:sp>
      <xdr:sp macro="" textlink="">
        <xdr:nvSpPr>
          <xdr:cNvPr id="218" name="TextBox 41">
            <a:extLst>
              <a:ext uri="{FF2B5EF4-FFF2-40B4-BE49-F238E27FC236}">
                <a16:creationId xmlns:a16="http://schemas.microsoft.com/office/drawing/2014/main" id="{00000000-0008-0000-0300-0000DA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219" name="TextBox 12">
            <a:extLst>
              <a:ext uri="{FF2B5EF4-FFF2-40B4-BE49-F238E27FC236}">
                <a16:creationId xmlns:a16="http://schemas.microsoft.com/office/drawing/2014/main" id="{00000000-0008-0000-0300-0000DB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220" name="Straight Connector 219">
            <a:extLst>
              <a:ext uri="{FF2B5EF4-FFF2-40B4-BE49-F238E27FC236}">
                <a16:creationId xmlns:a16="http://schemas.microsoft.com/office/drawing/2014/main" id="{00000000-0008-0000-0300-0000DC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221" name="Oval 220">
            <a:extLst>
              <a:ext uri="{FF2B5EF4-FFF2-40B4-BE49-F238E27FC236}">
                <a16:creationId xmlns:a16="http://schemas.microsoft.com/office/drawing/2014/main" id="{00000000-0008-0000-0300-0000DD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2" name="Isosceles Triangle 221">
            <a:extLst>
              <a:ext uri="{FF2B5EF4-FFF2-40B4-BE49-F238E27FC236}">
                <a16:creationId xmlns:a16="http://schemas.microsoft.com/office/drawing/2014/main" id="{00000000-0008-0000-0300-0000DE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3" name="TextBox 18">
            <a:extLst>
              <a:ext uri="{FF2B5EF4-FFF2-40B4-BE49-F238E27FC236}">
                <a16:creationId xmlns:a16="http://schemas.microsoft.com/office/drawing/2014/main" id="{00000000-0008-0000-0300-0000DF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sp macro="" textlink="">
        <xdr:nvSpPr>
          <xdr:cNvPr id="224" name="TextBox 19">
            <a:extLst>
              <a:ext uri="{FF2B5EF4-FFF2-40B4-BE49-F238E27FC236}">
                <a16:creationId xmlns:a16="http://schemas.microsoft.com/office/drawing/2014/main" id="{00000000-0008-0000-0300-0000E0000000}"/>
              </a:ext>
            </a:extLst>
          </xdr:cNvPr>
          <xdr:cNvSpPr txBox="1">
            <a:spLocks noChangeAspect="1"/>
          </xdr:cNvSpPr>
        </xdr:nvSpPr>
        <xdr:spPr>
          <a:xfrm>
            <a:off x="2438434" y="278893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Max</a:t>
            </a:r>
            <a:endParaRPr lang="en-US">
              <a:solidFill>
                <a:schemeClr val="bg1"/>
              </a:solidFill>
              <a:latin typeface="Comic Sans MS" panose="030F0702030302020204" pitchFamily="66" charset="0"/>
            </a:endParaRPr>
          </a:p>
        </xdr:txBody>
      </xdr:sp>
    </xdr:grpSp>
    <xdr:clientData/>
  </xdr:twoCellAnchor>
  <xdr:twoCellAnchor>
    <xdr:from>
      <xdr:col>6</xdr:col>
      <xdr:colOff>0</xdr:colOff>
      <xdr:row>7</xdr:row>
      <xdr:rowOff>231644</xdr:rowOff>
    </xdr:from>
    <xdr:to>
      <xdr:col>10</xdr:col>
      <xdr:colOff>0</xdr:colOff>
      <xdr:row>16</xdr:row>
      <xdr:rowOff>0</xdr:rowOff>
    </xdr:to>
    <xdr:grpSp>
      <xdr:nvGrpSpPr>
        <xdr:cNvPr id="235" name="Group 234">
          <a:extLst>
            <a:ext uri="{FF2B5EF4-FFF2-40B4-BE49-F238E27FC236}">
              <a16:creationId xmlns:a16="http://schemas.microsoft.com/office/drawing/2014/main" id="{00000000-0008-0000-0300-0000EB000000}"/>
            </a:ext>
          </a:extLst>
        </xdr:cNvPr>
        <xdr:cNvGrpSpPr/>
      </xdr:nvGrpSpPr>
      <xdr:grpSpPr>
        <a:xfrm>
          <a:off x="1636889" y="2141348"/>
          <a:ext cx="1091259" cy="2223689"/>
          <a:chOff x="2712757" y="1600220"/>
          <a:chExt cx="1097274" cy="2194536"/>
        </a:xfrm>
      </xdr:grpSpPr>
      <xdr:sp macro="" textlink="">
        <xdr:nvSpPr>
          <xdr:cNvPr id="242" name="TextBox 16">
            <a:extLst>
              <a:ext uri="{FF2B5EF4-FFF2-40B4-BE49-F238E27FC236}">
                <a16:creationId xmlns:a16="http://schemas.microsoft.com/office/drawing/2014/main" id="{00000000-0008-0000-0300-0000F2000000}"/>
              </a:ext>
            </a:extLst>
          </xdr:cNvPr>
          <xdr:cNvSpPr txBox="1"/>
        </xdr:nvSpPr>
        <xdr:spPr>
          <a:xfrm>
            <a:off x="2712777" y="1600220"/>
            <a:ext cx="365742"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1</a:t>
            </a:r>
          </a:p>
        </xdr:txBody>
      </xdr:sp>
      <xdr:sp macro="" textlink="">
        <xdr:nvSpPr>
          <xdr:cNvPr id="244" name="TextBox 17">
            <a:extLst>
              <a:ext uri="{FF2B5EF4-FFF2-40B4-BE49-F238E27FC236}">
                <a16:creationId xmlns:a16="http://schemas.microsoft.com/office/drawing/2014/main" id="{00000000-0008-0000-0300-0000F4000000}"/>
              </a:ext>
            </a:extLst>
          </xdr:cNvPr>
          <xdr:cNvSpPr txBox="1"/>
        </xdr:nvSpPr>
        <xdr:spPr>
          <a:xfrm>
            <a:off x="3078533" y="160022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2</a:t>
            </a:r>
          </a:p>
        </xdr:txBody>
      </xdr:sp>
      <xdr:sp macro="" textlink="">
        <xdr:nvSpPr>
          <xdr:cNvPr id="245" name="TextBox 18">
            <a:extLst>
              <a:ext uri="{FF2B5EF4-FFF2-40B4-BE49-F238E27FC236}">
                <a16:creationId xmlns:a16="http://schemas.microsoft.com/office/drawing/2014/main" id="{00000000-0008-0000-0300-0000F5000000}"/>
              </a:ext>
            </a:extLst>
          </xdr:cNvPr>
          <xdr:cNvSpPr txBox="1"/>
        </xdr:nvSpPr>
        <xdr:spPr>
          <a:xfrm>
            <a:off x="3444289" y="160022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3</a:t>
            </a:r>
          </a:p>
        </xdr:txBody>
      </xdr:sp>
      <xdr:sp macro="" textlink="">
        <xdr:nvSpPr>
          <xdr:cNvPr id="246" name="TextBox 19">
            <a:extLst>
              <a:ext uri="{FF2B5EF4-FFF2-40B4-BE49-F238E27FC236}">
                <a16:creationId xmlns:a16="http://schemas.microsoft.com/office/drawing/2014/main" id="{00000000-0008-0000-0300-0000F6000000}"/>
              </a:ext>
            </a:extLst>
          </xdr:cNvPr>
          <xdr:cNvSpPr txBox="1">
            <a:spLocks noChangeAspect="1"/>
          </xdr:cNvSpPr>
        </xdr:nvSpPr>
        <xdr:spPr>
          <a:xfrm>
            <a:off x="2712757" y="2148848"/>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47" name="TextBox 20">
            <a:extLst>
              <a:ext uri="{FF2B5EF4-FFF2-40B4-BE49-F238E27FC236}">
                <a16:creationId xmlns:a16="http://schemas.microsoft.com/office/drawing/2014/main" id="{00000000-0008-0000-0300-0000F7000000}"/>
              </a:ext>
            </a:extLst>
          </xdr:cNvPr>
          <xdr:cNvSpPr txBox="1">
            <a:spLocks noChangeAspect="1"/>
          </xdr:cNvSpPr>
        </xdr:nvSpPr>
        <xdr:spPr>
          <a:xfrm>
            <a:off x="2712763" y="2697496"/>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sp macro="" textlink="">
        <xdr:nvSpPr>
          <xdr:cNvPr id="248" name="TextBox 12">
            <a:extLst>
              <a:ext uri="{FF2B5EF4-FFF2-40B4-BE49-F238E27FC236}">
                <a16:creationId xmlns:a16="http://schemas.microsoft.com/office/drawing/2014/main" id="{00000000-0008-0000-0300-0000F8000000}"/>
              </a:ext>
            </a:extLst>
          </xdr:cNvPr>
          <xdr:cNvSpPr txBox="1">
            <a:spLocks/>
          </xdr:cNvSpPr>
        </xdr:nvSpPr>
        <xdr:spPr>
          <a:xfrm>
            <a:off x="2712777" y="3246125"/>
            <a:ext cx="1097254" cy="548631"/>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COUNT</a:t>
            </a:r>
          </a:p>
        </xdr:txBody>
      </xdr:sp>
      <xdr:sp macro="" textlink="">
        <xdr:nvSpPr>
          <xdr:cNvPr id="249" name="TextBox 13">
            <a:extLst>
              <a:ext uri="{FF2B5EF4-FFF2-40B4-BE49-F238E27FC236}">
                <a16:creationId xmlns:a16="http://schemas.microsoft.com/office/drawing/2014/main" id="{00000000-0008-0000-0300-0000F9000000}"/>
              </a:ext>
            </a:extLst>
          </xdr:cNvPr>
          <xdr:cNvSpPr txBox="1">
            <a:spLocks/>
          </xdr:cNvSpPr>
        </xdr:nvSpPr>
        <xdr:spPr>
          <a:xfrm>
            <a:off x="3261391" y="2148842"/>
            <a:ext cx="548640" cy="109728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52</xdr:col>
      <xdr:colOff>0</xdr:colOff>
      <xdr:row>33</xdr:row>
      <xdr:rowOff>0</xdr:rowOff>
    </xdr:from>
    <xdr:to>
      <xdr:col>56</xdr:col>
      <xdr:colOff>0</xdr:colOff>
      <xdr:row>39</xdr:row>
      <xdr:rowOff>0</xdr:rowOff>
    </xdr:to>
    <xdr:grpSp>
      <xdr:nvGrpSpPr>
        <xdr:cNvPr id="250" name="Group 249">
          <a:extLst>
            <a:ext uri="{FF2B5EF4-FFF2-40B4-BE49-F238E27FC236}">
              <a16:creationId xmlns:a16="http://schemas.microsoft.com/office/drawing/2014/main" id="{00000000-0008-0000-0300-0000FA000000}"/>
            </a:ext>
          </a:extLst>
        </xdr:cNvPr>
        <xdr:cNvGrpSpPr/>
      </xdr:nvGrpSpPr>
      <xdr:grpSpPr>
        <a:xfrm>
          <a:off x="14186370" y="9002889"/>
          <a:ext cx="1091260" cy="1636889"/>
          <a:chOff x="2804190" y="3429000"/>
          <a:chExt cx="1097274" cy="1645902"/>
        </a:xfrm>
      </xdr:grpSpPr>
      <xdr:sp macro="" textlink="">
        <xdr:nvSpPr>
          <xdr:cNvPr id="251" name="TextBox 43">
            <a:extLst>
              <a:ext uri="{FF2B5EF4-FFF2-40B4-BE49-F238E27FC236}">
                <a16:creationId xmlns:a16="http://schemas.microsoft.com/office/drawing/2014/main" id="{00000000-0008-0000-0300-0000FB000000}"/>
              </a:ext>
            </a:extLst>
          </xdr:cNvPr>
          <xdr:cNvSpPr txBox="1"/>
        </xdr:nvSpPr>
        <xdr:spPr>
          <a:xfrm>
            <a:off x="2804210" y="3429000"/>
            <a:ext cx="365742"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a:t>
            </a:r>
          </a:p>
        </xdr:txBody>
      </xdr:sp>
      <xdr:sp macro="" textlink="">
        <xdr:nvSpPr>
          <xdr:cNvPr id="252" name="TextBox 44">
            <a:extLst>
              <a:ext uri="{FF2B5EF4-FFF2-40B4-BE49-F238E27FC236}">
                <a16:creationId xmlns:a16="http://schemas.microsoft.com/office/drawing/2014/main" id="{00000000-0008-0000-0300-0000FC000000}"/>
              </a:ext>
            </a:extLst>
          </xdr:cNvPr>
          <xdr:cNvSpPr txBox="1"/>
        </xdr:nvSpPr>
        <xdr:spPr>
          <a:xfrm>
            <a:off x="3169966" y="342900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2</a:t>
            </a:r>
          </a:p>
        </xdr:txBody>
      </xdr:sp>
      <xdr:sp macro="" textlink="">
        <xdr:nvSpPr>
          <xdr:cNvPr id="253" name="TextBox 45">
            <a:extLst>
              <a:ext uri="{FF2B5EF4-FFF2-40B4-BE49-F238E27FC236}">
                <a16:creationId xmlns:a16="http://schemas.microsoft.com/office/drawing/2014/main" id="{00000000-0008-0000-0300-0000FD000000}"/>
              </a:ext>
            </a:extLst>
          </xdr:cNvPr>
          <xdr:cNvSpPr txBox="1"/>
        </xdr:nvSpPr>
        <xdr:spPr>
          <a:xfrm>
            <a:off x="3535722" y="342900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0</a:t>
            </a:r>
          </a:p>
        </xdr:txBody>
      </xdr:sp>
      <xdr:sp macro="" textlink="">
        <xdr:nvSpPr>
          <xdr:cNvPr id="254" name="TextBox 46">
            <a:extLst>
              <a:ext uri="{FF2B5EF4-FFF2-40B4-BE49-F238E27FC236}">
                <a16:creationId xmlns:a16="http://schemas.microsoft.com/office/drawing/2014/main" id="{00000000-0008-0000-0300-0000FE000000}"/>
              </a:ext>
            </a:extLst>
          </xdr:cNvPr>
          <xdr:cNvSpPr txBox="1">
            <a:spLocks noChangeAspect="1"/>
          </xdr:cNvSpPr>
        </xdr:nvSpPr>
        <xdr:spPr>
          <a:xfrm>
            <a:off x="2804190" y="3977628"/>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55" name="TextBox 47">
            <a:extLst>
              <a:ext uri="{FF2B5EF4-FFF2-40B4-BE49-F238E27FC236}">
                <a16:creationId xmlns:a16="http://schemas.microsoft.com/office/drawing/2014/main" id="{00000000-0008-0000-0300-0000FF000000}"/>
              </a:ext>
            </a:extLst>
          </xdr:cNvPr>
          <xdr:cNvSpPr txBox="1">
            <a:spLocks noChangeAspect="1"/>
          </xdr:cNvSpPr>
        </xdr:nvSpPr>
        <xdr:spPr>
          <a:xfrm>
            <a:off x="2804196" y="4526276"/>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sp macro="" textlink="">
        <xdr:nvSpPr>
          <xdr:cNvPr id="256" name="TextBox 49">
            <a:extLst>
              <a:ext uri="{FF2B5EF4-FFF2-40B4-BE49-F238E27FC236}">
                <a16:creationId xmlns:a16="http://schemas.microsoft.com/office/drawing/2014/main" id="{00000000-0008-0000-0300-000000010000}"/>
              </a:ext>
            </a:extLst>
          </xdr:cNvPr>
          <xdr:cNvSpPr txBox="1">
            <a:spLocks/>
          </xdr:cNvSpPr>
        </xdr:nvSpPr>
        <xdr:spPr>
          <a:xfrm>
            <a:off x="3352824" y="3977622"/>
            <a:ext cx="548640" cy="109728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chemeClr val="accent4"/>
                </a:solidFill>
                <a:latin typeface="Arial" panose="020B0604020202020204" pitchFamily="34" charset="0"/>
                <a:cs typeface="Arial" panose="020B0604020202020204" pitchFamily="34" charset="0"/>
              </a:rPr>
              <a:t>R</a:t>
            </a:r>
          </a:p>
          <a:p>
            <a:r>
              <a:rPr lang="en-US" b="1">
                <a:solidFill>
                  <a:schemeClr val="accent4"/>
                </a:solidFill>
                <a:latin typeface="Arial" panose="020B0604020202020204" pitchFamily="34" charset="0"/>
                <a:cs typeface="Arial" panose="020B0604020202020204" pitchFamily="34" charset="0"/>
              </a:rPr>
              <a:t>T</a:t>
            </a:r>
          </a:p>
          <a:p>
            <a:r>
              <a:rPr lang="en-US" b="1">
                <a:solidFill>
                  <a:schemeClr val="accent4"/>
                </a:solidFill>
                <a:latin typeface="Arial" panose="020B0604020202020204" pitchFamily="34" charset="0"/>
                <a:cs typeface="Arial" panose="020B0604020202020204" pitchFamily="34" charset="0"/>
              </a:rPr>
              <a:t>M</a:t>
            </a:r>
          </a:p>
        </xdr:txBody>
      </xdr:sp>
    </xdr:grpSp>
    <xdr:clientData/>
  </xdr:twoCellAnchor>
  <xdr:twoCellAnchor>
    <xdr:from>
      <xdr:col>42</xdr:col>
      <xdr:colOff>0</xdr:colOff>
      <xdr:row>41</xdr:row>
      <xdr:rowOff>0</xdr:rowOff>
    </xdr:from>
    <xdr:to>
      <xdr:col>50</xdr:col>
      <xdr:colOff>0</xdr:colOff>
      <xdr:row>53</xdr:row>
      <xdr:rowOff>0</xdr:rowOff>
    </xdr:to>
    <xdr:grpSp>
      <xdr:nvGrpSpPr>
        <xdr:cNvPr id="228" name="Group 227">
          <a:extLst>
            <a:ext uri="{FF2B5EF4-FFF2-40B4-BE49-F238E27FC236}">
              <a16:creationId xmlns:a16="http://schemas.microsoft.com/office/drawing/2014/main" id="{00000000-0008-0000-0300-0000E4000000}"/>
            </a:ext>
          </a:extLst>
        </xdr:cNvPr>
        <xdr:cNvGrpSpPr/>
      </xdr:nvGrpSpPr>
      <xdr:grpSpPr>
        <a:xfrm>
          <a:off x="11458222" y="11185407"/>
          <a:ext cx="2182519" cy="3273778"/>
          <a:chOff x="2377440" y="1600220"/>
          <a:chExt cx="2189810" cy="3291804"/>
        </a:xfrm>
      </xdr:grpSpPr>
      <xdr:cxnSp macro="">
        <xdr:nvCxnSpPr>
          <xdr:cNvPr id="229" name="Connector: Elbow 228">
            <a:extLst>
              <a:ext uri="{FF2B5EF4-FFF2-40B4-BE49-F238E27FC236}">
                <a16:creationId xmlns:a16="http://schemas.microsoft.com/office/drawing/2014/main" id="{00000000-0008-0000-0300-0000E5000000}"/>
              </a:ext>
            </a:extLst>
          </xdr:cNvPr>
          <xdr:cNvCxnSpPr>
            <a:cxnSpLocks/>
            <a:stCxn id="258" idx="3"/>
          </xdr:cNvCxnSpPr>
        </xdr:nvCxnSpPr>
        <xdr:spPr>
          <a:xfrm flipV="1">
            <a:off x="4018610" y="3246096"/>
            <a:ext cx="548640" cy="10"/>
          </a:xfrm>
          <a:prstGeom prst="bentConnector3">
            <a:avLst>
              <a:gd name="adj1" fmla="val 50000"/>
            </a:avLst>
          </a:prstGeom>
          <a:noFill/>
          <a:ln w="38100" cap="rnd" cmpd="sng">
            <a:solidFill>
              <a:schemeClr val="accent1"/>
            </a:solidFill>
            <a:prstDash val="sysDash"/>
            <a:headEnd type="none" w="lg" len="med"/>
            <a:tailEnd type="arrow" w="lg" len="med"/>
          </a:ln>
        </xdr:spPr>
      </xdr:cxnSp>
      <xdr:grpSp>
        <xdr:nvGrpSpPr>
          <xdr:cNvPr id="230" name="Group 229">
            <a:extLst>
              <a:ext uri="{FF2B5EF4-FFF2-40B4-BE49-F238E27FC236}">
                <a16:creationId xmlns:a16="http://schemas.microsoft.com/office/drawing/2014/main" id="{00000000-0008-0000-0300-0000E6000000}"/>
              </a:ext>
            </a:extLst>
          </xdr:cNvPr>
          <xdr:cNvGrpSpPr/>
        </xdr:nvGrpSpPr>
        <xdr:grpSpPr>
          <a:xfrm>
            <a:off x="2377440" y="1600220"/>
            <a:ext cx="1645902" cy="3291804"/>
            <a:chOff x="2377440" y="1600220"/>
            <a:chExt cx="1645902" cy="3291804"/>
          </a:xfrm>
        </xdr:grpSpPr>
        <xdr:sp macro="" textlink="">
          <xdr:nvSpPr>
            <xdr:cNvPr id="231" name="TextBox 53">
              <a:extLst>
                <a:ext uri="{FF2B5EF4-FFF2-40B4-BE49-F238E27FC236}">
                  <a16:creationId xmlns:a16="http://schemas.microsoft.com/office/drawing/2014/main" id="{00000000-0008-0000-0300-0000E7000000}"/>
                </a:ext>
              </a:extLst>
            </xdr:cNvPr>
            <xdr:cNvSpPr txBox="1">
              <a:spLocks/>
            </xdr:cNvSpPr>
          </xdr:nvSpPr>
          <xdr:spPr>
            <a:xfrm>
              <a:off x="2377440" y="2148842"/>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I</a:t>
              </a:r>
            </a:p>
          </xdr:txBody>
        </xdr:sp>
        <xdr:sp macro="" textlink="">
          <xdr:nvSpPr>
            <xdr:cNvPr id="232" name="TextBox 54">
              <a:extLst>
                <a:ext uri="{FF2B5EF4-FFF2-40B4-BE49-F238E27FC236}">
                  <a16:creationId xmlns:a16="http://schemas.microsoft.com/office/drawing/2014/main" id="{00000000-0008-0000-0300-0000E8000000}"/>
                </a:ext>
              </a:extLst>
            </xdr:cNvPr>
            <xdr:cNvSpPr txBox="1">
              <a:spLocks/>
            </xdr:cNvSpPr>
          </xdr:nvSpPr>
          <xdr:spPr>
            <a:xfrm>
              <a:off x="2377440" y="3246110"/>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Function</a:t>
              </a:r>
            </a:p>
          </xdr:txBody>
        </xdr:sp>
        <xdr:grpSp>
          <xdr:nvGrpSpPr>
            <xdr:cNvPr id="233" name="Group 232">
              <a:extLst>
                <a:ext uri="{FF2B5EF4-FFF2-40B4-BE49-F238E27FC236}">
                  <a16:creationId xmlns:a16="http://schemas.microsoft.com/office/drawing/2014/main" id="{00000000-0008-0000-0300-0000E9000000}"/>
                </a:ext>
              </a:extLst>
            </xdr:cNvPr>
            <xdr:cNvGrpSpPr/>
          </xdr:nvGrpSpPr>
          <xdr:grpSpPr>
            <a:xfrm>
              <a:off x="2377440" y="1600220"/>
              <a:ext cx="1645902" cy="548635"/>
              <a:chOff x="2438446" y="2983236"/>
              <a:chExt cx="1645902" cy="548635"/>
            </a:xfrm>
          </xdr:grpSpPr>
          <xdr:sp macro="" textlink="">
            <xdr:nvSpPr>
              <xdr:cNvPr id="259" name="TextBox 59">
                <a:extLst>
                  <a:ext uri="{FF2B5EF4-FFF2-40B4-BE49-F238E27FC236}">
                    <a16:creationId xmlns:a16="http://schemas.microsoft.com/office/drawing/2014/main" id="{00000000-0008-0000-0300-00000301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260" name="TextBox 60">
                <a:extLst>
                  <a:ext uri="{FF2B5EF4-FFF2-40B4-BE49-F238E27FC236}">
                    <a16:creationId xmlns:a16="http://schemas.microsoft.com/office/drawing/2014/main" id="{00000000-0008-0000-0300-00000401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234" name="TextBox 56">
              <a:extLst>
                <a:ext uri="{FF2B5EF4-FFF2-40B4-BE49-F238E27FC236}">
                  <a16:creationId xmlns:a16="http://schemas.microsoft.com/office/drawing/2014/main" id="{00000000-0008-0000-0300-0000EA000000}"/>
                </a:ext>
              </a:extLst>
            </xdr:cNvPr>
            <xdr:cNvSpPr txBox="1">
              <a:spLocks noChangeAspect="1"/>
            </xdr:cNvSpPr>
          </xdr:nvSpPr>
          <xdr:spPr>
            <a:xfrm>
              <a:off x="2377440" y="4343384"/>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MR or AR</a:t>
              </a:r>
            </a:p>
          </xdr:txBody>
        </xdr:sp>
        <xdr:cxnSp macro="">
          <xdr:nvCxnSpPr>
            <xdr:cNvPr id="257" name="Straight Connector 256">
              <a:extLst>
                <a:ext uri="{FF2B5EF4-FFF2-40B4-BE49-F238E27FC236}">
                  <a16:creationId xmlns:a16="http://schemas.microsoft.com/office/drawing/2014/main" id="{00000000-0008-0000-0300-000001010000}"/>
                </a:ext>
              </a:extLst>
            </xdr:cNvPr>
            <xdr:cNvCxnSpPr>
              <a:cxnSpLocks/>
            </xdr:cNvCxnSpPr>
          </xdr:nvCxnSpPr>
          <xdr:spPr>
            <a:xfrm flipH="1">
              <a:off x="2377440" y="3246122"/>
              <a:ext cx="1641170" cy="0"/>
            </a:xfrm>
            <a:prstGeom prst="line">
              <a:avLst/>
            </a:prstGeom>
            <a:noFill/>
            <a:ln w="38100" cap="rnd">
              <a:solidFill>
                <a:schemeClr val="accent1"/>
              </a:solidFill>
            </a:ln>
          </xdr:spPr>
        </xdr:cxnSp>
        <xdr:sp macro="" textlink="">
          <xdr:nvSpPr>
            <xdr:cNvPr id="258" name="Rectangle 257">
              <a:extLst>
                <a:ext uri="{FF2B5EF4-FFF2-40B4-BE49-F238E27FC236}">
                  <a16:creationId xmlns:a16="http://schemas.microsoft.com/office/drawing/2014/main" id="{00000000-0008-0000-0300-000002010000}"/>
                </a:ext>
              </a:extLst>
            </xdr:cNvPr>
            <xdr:cNvSpPr>
              <a:spLocks noChangeAspect="1"/>
            </xdr:cNvSpPr>
          </xdr:nvSpPr>
          <xdr:spPr>
            <a:xfrm>
              <a:off x="2377440" y="2148841"/>
              <a:ext cx="1641170" cy="219453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twoCellAnchor>
    <xdr:from>
      <xdr:col>50</xdr:col>
      <xdr:colOff>0</xdr:colOff>
      <xdr:row>49</xdr:row>
      <xdr:rowOff>2687</xdr:rowOff>
    </xdr:from>
    <xdr:to>
      <xdr:col>70</xdr:col>
      <xdr:colOff>258704</xdr:colOff>
      <xdr:row>53</xdr:row>
      <xdr:rowOff>0</xdr:rowOff>
    </xdr:to>
    <xdr:grpSp>
      <xdr:nvGrpSpPr>
        <xdr:cNvPr id="261" name="Group 260">
          <a:extLst>
            <a:ext uri="{FF2B5EF4-FFF2-40B4-BE49-F238E27FC236}">
              <a16:creationId xmlns:a16="http://schemas.microsoft.com/office/drawing/2014/main" id="{00000000-0008-0000-0300-000005010000}"/>
            </a:ext>
          </a:extLst>
        </xdr:cNvPr>
        <xdr:cNvGrpSpPr/>
      </xdr:nvGrpSpPr>
      <xdr:grpSpPr>
        <a:xfrm>
          <a:off x="13640741" y="13370613"/>
          <a:ext cx="5715000" cy="1088572"/>
          <a:chOff x="472444" y="5166329"/>
          <a:chExt cx="5486400" cy="1097292"/>
        </a:xfrm>
      </xdr:grpSpPr>
      <xdr:cxnSp macro="">
        <xdr:nvCxnSpPr>
          <xdr:cNvPr id="262" name="Connector: Elbow 261">
            <a:extLst>
              <a:ext uri="{FF2B5EF4-FFF2-40B4-BE49-F238E27FC236}">
                <a16:creationId xmlns:a16="http://schemas.microsoft.com/office/drawing/2014/main" id="{00000000-0008-0000-0300-000006010000}"/>
              </a:ext>
            </a:extLst>
          </xdr:cNvPr>
          <xdr:cNvCxnSpPr>
            <a:cxnSpLocks/>
            <a:stCxn id="269" idx="3"/>
          </xdr:cNvCxnSpPr>
        </xdr:nvCxnSpPr>
        <xdr:spPr>
          <a:xfrm>
            <a:off x="5410204" y="5714969"/>
            <a:ext cx="548640" cy="6"/>
          </a:xfrm>
          <a:prstGeom prst="bentConnector3">
            <a:avLst>
              <a:gd name="adj1" fmla="val 50000"/>
            </a:avLst>
          </a:prstGeom>
          <a:noFill/>
          <a:ln w="38100" cap="rnd" cmpd="sng">
            <a:solidFill>
              <a:schemeClr val="accent1"/>
            </a:solidFill>
            <a:prstDash val="sysDash"/>
            <a:headEnd type="none" w="lg" len="med"/>
            <a:tailEnd type="arrow" w="lg" len="med"/>
          </a:ln>
        </xdr:spPr>
      </xdr:cxnSp>
      <xdr:grpSp>
        <xdr:nvGrpSpPr>
          <xdr:cNvPr id="263" name="Group 262">
            <a:extLst>
              <a:ext uri="{FF2B5EF4-FFF2-40B4-BE49-F238E27FC236}">
                <a16:creationId xmlns:a16="http://schemas.microsoft.com/office/drawing/2014/main" id="{00000000-0008-0000-0300-000007010000}"/>
              </a:ext>
            </a:extLst>
          </xdr:cNvPr>
          <xdr:cNvGrpSpPr/>
        </xdr:nvGrpSpPr>
        <xdr:grpSpPr>
          <a:xfrm>
            <a:off x="472444" y="5166329"/>
            <a:ext cx="4937760" cy="1097292"/>
            <a:chOff x="457200" y="5166329"/>
            <a:chExt cx="4937760" cy="1097292"/>
          </a:xfrm>
        </xdr:grpSpPr>
        <xdr:sp macro="" textlink="">
          <xdr:nvSpPr>
            <xdr:cNvPr id="264" name="TextBox 29">
              <a:extLst>
                <a:ext uri="{FF2B5EF4-FFF2-40B4-BE49-F238E27FC236}">
                  <a16:creationId xmlns:a16="http://schemas.microsoft.com/office/drawing/2014/main" id="{00000000-0008-0000-0300-000008010000}"/>
                </a:ext>
              </a:extLst>
            </xdr:cNvPr>
            <xdr:cNvSpPr txBox="1">
              <a:spLocks/>
            </xdr:cNvSpPr>
          </xdr:nvSpPr>
          <xdr:spPr>
            <a:xfrm>
              <a:off x="2103120" y="5166341"/>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I</a:t>
              </a:r>
            </a:p>
          </xdr:txBody>
        </xdr:sp>
        <xdr:sp macro="" textlink="">
          <xdr:nvSpPr>
            <xdr:cNvPr id="265" name="TextBox 30">
              <a:extLst>
                <a:ext uri="{FF2B5EF4-FFF2-40B4-BE49-F238E27FC236}">
                  <a16:creationId xmlns:a16="http://schemas.microsoft.com/office/drawing/2014/main" id="{00000000-0008-0000-0300-000009010000}"/>
                </a:ext>
              </a:extLst>
            </xdr:cNvPr>
            <xdr:cNvSpPr txBox="1">
              <a:spLocks/>
            </xdr:cNvSpPr>
          </xdr:nvSpPr>
          <xdr:spPr>
            <a:xfrm>
              <a:off x="3749040" y="5166341"/>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Function</a:t>
              </a:r>
            </a:p>
          </xdr:txBody>
        </xdr:sp>
        <xdr:grpSp>
          <xdr:nvGrpSpPr>
            <xdr:cNvPr id="266" name="Group 265">
              <a:extLst>
                <a:ext uri="{FF2B5EF4-FFF2-40B4-BE49-F238E27FC236}">
                  <a16:creationId xmlns:a16="http://schemas.microsoft.com/office/drawing/2014/main" id="{00000000-0008-0000-0300-00000A010000}"/>
                </a:ext>
              </a:extLst>
            </xdr:cNvPr>
            <xdr:cNvGrpSpPr/>
          </xdr:nvGrpSpPr>
          <xdr:grpSpPr>
            <a:xfrm>
              <a:off x="457200" y="5166341"/>
              <a:ext cx="1645902" cy="548635"/>
              <a:chOff x="2438446" y="2983236"/>
              <a:chExt cx="1645902" cy="548635"/>
            </a:xfrm>
          </xdr:grpSpPr>
          <xdr:sp macro="" textlink="">
            <xdr:nvSpPr>
              <xdr:cNvPr id="270" name="TextBox 35">
                <a:extLst>
                  <a:ext uri="{FF2B5EF4-FFF2-40B4-BE49-F238E27FC236}">
                    <a16:creationId xmlns:a16="http://schemas.microsoft.com/office/drawing/2014/main" id="{00000000-0008-0000-0300-00000E01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271" name="TextBox 36">
                <a:extLst>
                  <a:ext uri="{FF2B5EF4-FFF2-40B4-BE49-F238E27FC236}">
                    <a16:creationId xmlns:a16="http://schemas.microsoft.com/office/drawing/2014/main" id="{00000000-0008-0000-0300-00000F01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267" name="TextBox 32">
              <a:extLst>
                <a:ext uri="{FF2B5EF4-FFF2-40B4-BE49-F238E27FC236}">
                  <a16:creationId xmlns:a16="http://schemas.microsoft.com/office/drawing/2014/main" id="{00000000-0008-0000-0300-00000B010000}"/>
                </a:ext>
              </a:extLst>
            </xdr:cNvPr>
            <xdr:cNvSpPr txBox="1">
              <a:spLocks noChangeAspect="1"/>
            </xdr:cNvSpPr>
          </xdr:nvSpPr>
          <xdr:spPr>
            <a:xfrm>
              <a:off x="457200" y="5714975"/>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MR or AR</a:t>
              </a:r>
            </a:p>
          </xdr:txBody>
        </xdr:sp>
        <xdr:cxnSp macro="">
          <xdr:nvCxnSpPr>
            <xdr:cNvPr id="268" name="Straight Connector 267">
              <a:extLst>
                <a:ext uri="{FF2B5EF4-FFF2-40B4-BE49-F238E27FC236}">
                  <a16:creationId xmlns:a16="http://schemas.microsoft.com/office/drawing/2014/main" id="{00000000-0008-0000-0300-00000C010000}"/>
                </a:ext>
              </a:extLst>
            </xdr:cNvPr>
            <xdr:cNvCxnSpPr>
              <a:cxnSpLocks/>
              <a:stCxn id="269" idx="0"/>
              <a:endCxn id="269" idx="2"/>
            </xdr:cNvCxnSpPr>
          </xdr:nvCxnSpPr>
          <xdr:spPr>
            <a:xfrm>
              <a:off x="3749040" y="5166329"/>
              <a:ext cx="0" cy="1097280"/>
            </a:xfrm>
            <a:prstGeom prst="line">
              <a:avLst/>
            </a:prstGeom>
            <a:noFill/>
            <a:ln w="38100" cap="rnd">
              <a:solidFill>
                <a:schemeClr val="accent1"/>
              </a:solidFill>
            </a:ln>
          </xdr:spPr>
        </xdr:cxnSp>
        <xdr:sp macro="" textlink="">
          <xdr:nvSpPr>
            <xdr:cNvPr id="269" name="Rectangle 268">
              <a:extLst>
                <a:ext uri="{FF2B5EF4-FFF2-40B4-BE49-F238E27FC236}">
                  <a16:creationId xmlns:a16="http://schemas.microsoft.com/office/drawing/2014/main" id="{00000000-0008-0000-0300-00000D010000}"/>
                </a:ext>
              </a:extLst>
            </xdr:cNvPr>
            <xdr:cNvSpPr>
              <a:spLocks/>
            </xdr:cNvSpPr>
          </xdr:nvSpPr>
          <xdr:spPr>
            <a:xfrm>
              <a:off x="2103120" y="5166329"/>
              <a:ext cx="3291840" cy="109728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183</xdr:col>
      <xdr:colOff>259669</xdr:colOff>
      <xdr:row>58</xdr:row>
      <xdr:rowOff>262631</xdr:rowOff>
    </xdr:from>
    <xdr:to>
      <xdr:col>189</xdr:col>
      <xdr:colOff>258647</xdr:colOff>
      <xdr:row>64</xdr:row>
      <xdr:rowOff>0</xdr:rowOff>
    </xdr:to>
    <xdr:grpSp>
      <xdr:nvGrpSpPr>
        <xdr:cNvPr id="1581" name="Group 1580">
          <a:extLst>
            <a:ext uri="{FF2B5EF4-FFF2-40B4-BE49-F238E27FC236}">
              <a16:creationId xmlns:a16="http://schemas.microsoft.com/office/drawing/2014/main" id="{00000000-0008-0000-0400-00002D060000}"/>
            </a:ext>
          </a:extLst>
        </xdr:cNvPr>
        <xdr:cNvGrpSpPr/>
      </xdr:nvGrpSpPr>
      <xdr:grpSpPr>
        <a:xfrm>
          <a:off x="49065769" y="15731231"/>
          <a:ext cx="1599178" cy="1337569"/>
          <a:chOff x="11405884" y="3448292"/>
          <a:chExt cx="1591519" cy="1329152"/>
        </a:xfrm>
      </xdr:grpSpPr>
      <xdr:sp macro="" textlink="">
        <xdr:nvSpPr>
          <xdr:cNvPr id="1582" name="Rectangle 1581">
            <a:extLst>
              <a:ext uri="{FF2B5EF4-FFF2-40B4-BE49-F238E27FC236}">
                <a16:creationId xmlns:a16="http://schemas.microsoft.com/office/drawing/2014/main" id="{00000000-0008-0000-0400-00002E060000}"/>
              </a:ext>
            </a:extLst>
          </xdr:cNvPr>
          <xdr:cNvSpPr/>
        </xdr:nvSpPr>
        <xdr:spPr>
          <a:xfrm>
            <a:off x="11405884" y="3448292"/>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583" name="Straight Connector 1582">
            <a:extLst>
              <a:ext uri="{FF2B5EF4-FFF2-40B4-BE49-F238E27FC236}">
                <a16:creationId xmlns:a16="http://schemas.microsoft.com/office/drawing/2014/main" id="{00000000-0008-0000-0400-00002F060000}"/>
              </a:ext>
            </a:extLst>
          </xdr:cNvPr>
          <xdr:cNvCxnSpPr>
            <a:stCxn id="1582" idx="2"/>
          </xdr:cNvCxnSpPr>
        </xdr:nvCxnSpPr>
        <xdr:spPr>
          <a:xfrm flipH="1">
            <a:off x="12201142" y="4244052"/>
            <a:ext cx="502" cy="533392"/>
          </a:xfrm>
          <a:prstGeom prst="line">
            <a:avLst/>
          </a:prstGeom>
          <a:noFill/>
          <a:ln w="38100" cap="rnd">
            <a:solidFill>
              <a:schemeClr val="accent4"/>
            </a:solidFill>
          </a:ln>
        </xdr:spPr>
      </xdr:cxnSp>
      <xdr:grpSp>
        <xdr:nvGrpSpPr>
          <xdr:cNvPr id="1584" name="Group 1583">
            <a:extLst>
              <a:ext uri="{FF2B5EF4-FFF2-40B4-BE49-F238E27FC236}">
                <a16:creationId xmlns:a16="http://schemas.microsoft.com/office/drawing/2014/main" id="{00000000-0008-0000-0400-000030060000}"/>
              </a:ext>
            </a:extLst>
          </xdr:cNvPr>
          <xdr:cNvGrpSpPr/>
        </xdr:nvGrpSpPr>
        <xdr:grpSpPr>
          <a:xfrm>
            <a:off x="11519768" y="3528434"/>
            <a:ext cx="1363755" cy="635475"/>
            <a:chOff x="11518369" y="3553257"/>
            <a:chExt cx="1363755" cy="635475"/>
          </a:xfrm>
        </xdr:grpSpPr>
        <xdr:sp macro="" textlink="">
          <xdr:nvSpPr>
            <xdr:cNvPr id="1585" name="Rounded Rectangle 1760">
              <a:extLst>
                <a:ext uri="{FF2B5EF4-FFF2-40B4-BE49-F238E27FC236}">
                  <a16:creationId xmlns:a16="http://schemas.microsoft.com/office/drawing/2014/main" id="{00000000-0008-0000-0400-00003106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1586" name="Freeform 1761">
              <a:extLst>
                <a:ext uri="{FF2B5EF4-FFF2-40B4-BE49-F238E27FC236}">
                  <a16:creationId xmlns:a16="http://schemas.microsoft.com/office/drawing/2014/main" id="{00000000-0008-0000-0400-00003206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1587" name="Group 1586">
              <a:extLst>
                <a:ext uri="{FF2B5EF4-FFF2-40B4-BE49-F238E27FC236}">
                  <a16:creationId xmlns:a16="http://schemas.microsoft.com/office/drawing/2014/main" id="{00000000-0008-0000-0400-000033060000}"/>
                </a:ext>
              </a:extLst>
            </xdr:cNvPr>
            <xdr:cNvGrpSpPr/>
          </xdr:nvGrpSpPr>
          <xdr:grpSpPr>
            <a:xfrm>
              <a:off x="11634489" y="3942308"/>
              <a:ext cx="1135136" cy="111368"/>
              <a:chOff x="2807181" y="3520439"/>
              <a:chExt cx="911405" cy="94549"/>
            </a:xfrm>
          </xdr:grpSpPr>
          <xdr:cxnSp macro="">
            <xdr:nvCxnSpPr>
              <xdr:cNvPr id="1590" name="Straight Connector 1589">
                <a:extLst>
                  <a:ext uri="{FF2B5EF4-FFF2-40B4-BE49-F238E27FC236}">
                    <a16:creationId xmlns:a16="http://schemas.microsoft.com/office/drawing/2014/main" id="{00000000-0008-0000-0400-00003606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1591" name="Straight Connector 1590">
                <a:extLst>
                  <a:ext uri="{FF2B5EF4-FFF2-40B4-BE49-F238E27FC236}">
                    <a16:creationId xmlns:a16="http://schemas.microsoft.com/office/drawing/2014/main" id="{00000000-0008-0000-0400-00003706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1592" name="Straight Connector 1591">
                <a:extLst>
                  <a:ext uri="{FF2B5EF4-FFF2-40B4-BE49-F238E27FC236}">
                    <a16:creationId xmlns:a16="http://schemas.microsoft.com/office/drawing/2014/main" id="{00000000-0008-0000-0400-00003806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1593" name="Straight Connector 1592">
                <a:extLst>
                  <a:ext uri="{FF2B5EF4-FFF2-40B4-BE49-F238E27FC236}">
                    <a16:creationId xmlns:a16="http://schemas.microsoft.com/office/drawing/2014/main" id="{00000000-0008-0000-0400-00003906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1594" name="Straight Connector 1593">
                <a:extLst>
                  <a:ext uri="{FF2B5EF4-FFF2-40B4-BE49-F238E27FC236}">
                    <a16:creationId xmlns:a16="http://schemas.microsoft.com/office/drawing/2014/main" id="{00000000-0008-0000-0400-00003A06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1595" name="Straight Connector 1594">
                <a:extLst>
                  <a:ext uri="{FF2B5EF4-FFF2-40B4-BE49-F238E27FC236}">
                    <a16:creationId xmlns:a16="http://schemas.microsoft.com/office/drawing/2014/main" id="{00000000-0008-0000-0400-00003B06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1596" name="Straight Connector 1595">
                <a:extLst>
                  <a:ext uri="{FF2B5EF4-FFF2-40B4-BE49-F238E27FC236}">
                    <a16:creationId xmlns:a16="http://schemas.microsoft.com/office/drawing/2014/main" id="{00000000-0008-0000-0400-00003C06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1597" name="Straight Connector 1596">
                <a:extLst>
                  <a:ext uri="{FF2B5EF4-FFF2-40B4-BE49-F238E27FC236}">
                    <a16:creationId xmlns:a16="http://schemas.microsoft.com/office/drawing/2014/main" id="{00000000-0008-0000-0400-00003D06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1598" name="Straight Connector 1597">
                <a:extLst>
                  <a:ext uri="{FF2B5EF4-FFF2-40B4-BE49-F238E27FC236}">
                    <a16:creationId xmlns:a16="http://schemas.microsoft.com/office/drawing/2014/main" id="{00000000-0008-0000-0400-00003E06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1599" name="Straight Connector 1598">
                <a:extLst>
                  <a:ext uri="{FF2B5EF4-FFF2-40B4-BE49-F238E27FC236}">
                    <a16:creationId xmlns:a16="http://schemas.microsoft.com/office/drawing/2014/main" id="{00000000-0008-0000-0400-00003F06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1600" name="Straight Connector 1599">
                <a:extLst>
                  <a:ext uri="{FF2B5EF4-FFF2-40B4-BE49-F238E27FC236}">
                    <a16:creationId xmlns:a16="http://schemas.microsoft.com/office/drawing/2014/main" id="{00000000-0008-0000-0400-00004006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1601" name="Straight Connector 1600">
                <a:extLst>
                  <a:ext uri="{FF2B5EF4-FFF2-40B4-BE49-F238E27FC236}">
                    <a16:creationId xmlns:a16="http://schemas.microsoft.com/office/drawing/2014/main" id="{00000000-0008-0000-0400-00004106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1602" name="Straight Connector 1601">
                <a:extLst>
                  <a:ext uri="{FF2B5EF4-FFF2-40B4-BE49-F238E27FC236}">
                    <a16:creationId xmlns:a16="http://schemas.microsoft.com/office/drawing/2014/main" id="{00000000-0008-0000-0400-00004206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1588" name="Straight Connector 1587">
              <a:extLst>
                <a:ext uri="{FF2B5EF4-FFF2-40B4-BE49-F238E27FC236}">
                  <a16:creationId xmlns:a16="http://schemas.microsoft.com/office/drawing/2014/main" id="{00000000-0008-0000-0400-00003406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1589" name="Straight Connector 1588">
              <a:extLst>
                <a:ext uri="{FF2B5EF4-FFF2-40B4-BE49-F238E27FC236}">
                  <a16:creationId xmlns:a16="http://schemas.microsoft.com/office/drawing/2014/main" id="{00000000-0008-0000-0400-00003506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clientData/>
  </xdr:twoCellAnchor>
  <xdr:twoCellAnchor>
    <xdr:from>
      <xdr:col>175</xdr:col>
      <xdr:colOff>261868</xdr:colOff>
      <xdr:row>58</xdr:row>
      <xdr:rowOff>262943</xdr:rowOff>
    </xdr:from>
    <xdr:to>
      <xdr:col>181</xdr:col>
      <xdr:colOff>262456</xdr:colOff>
      <xdr:row>64</xdr:row>
      <xdr:rowOff>0</xdr:rowOff>
    </xdr:to>
    <xdr:grpSp>
      <xdr:nvGrpSpPr>
        <xdr:cNvPr id="1603" name="Group 1602">
          <a:extLst>
            <a:ext uri="{FF2B5EF4-FFF2-40B4-BE49-F238E27FC236}">
              <a16:creationId xmlns:a16="http://schemas.microsoft.com/office/drawing/2014/main" id="{00000000-0008-0000-0400-000043060000}"/>
            </a:ext>
          </a:extLst>
        </xdr:cNvPr>
        <xdr:cNvGrpSpPr/>
      </xdr:nvGrpSpPr>
      <xdr:grpSpPr>
        <a:xfrm>
          <a:off x="46934368" y="15731543"/>
          <a:ext cx="1600788" cy="1337257"/>
          <a:chOff x="11430000" y="2126512"/>
          <a:chExt cx="1594884" cy="1329068"/>
        </a:xfrm>
      </xdr:grpSpPr>
      <xdr:sp macro="" textlink="">
        <xdr:nvSpPr>
          <xdr:cNvPr id="1604" name="Rectangle 1603">
            <a:extLst>
              <a:ext uri="{FF2B5EF4-FFF2-40B4-BE49-F238E27FC236}">
                <a16:creationId xmlns:a16="http://schemas.microsoft.com/office/drawing/2014/main" id="{00000000-0008-0000-0400-00004406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605" name="Rounded Rectangle 1755">
            <a:extLst>
              <a:ext uri="{FF2B5EF4-FFF2-40B4-BE49-F238E27FC236}">
                <a16:creationId xmlns:a16="http://schemas.microsoft.com/office/drawing/2014/main" id="{00000000-0008-0000-0400-00004506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1606" name="Straight Connector 1605">
            <a:extLst>
              <a:ext uri="{FF2B5EF4-FFF2-40B4-BE49-F238E27FC236}">
                <a16:creationId xmlns:a16="http://schemas.microsoft.com/office/drawing/2014/main" id="{00000000-0008-0000-0400-000046060000}"/>
              </a:ext>
            </a:extLst>
          </xdr:cNvPr>
          <xdr:cNvCxnSpPr>
            <a:stCxn id="1604" idx="2"/>
          </xdr:cNvCxnSpPr>
        </xdr:nvCxnSpPr>
        <xdr:spPr>
          <a:xfrm>
            <a:off x="12227442" y="2923953"/>
            <a:ext cx="1793" cy="531627"/>
          </a:xfrm>
          <a:prstGeom prst="line">
            <a:avLst/>
          </a:prstGeom>
          <a:noFill/>
          <a:ln w="38100" cap="rnd">
            <a:solidFill>
              <a:schemeClr val="accent4"/>
            </a:solidFill>
          </a:ln>
        </xdr:spPr>
      </xdr:cxnSp>
    </xdr:grpSp>
    <xdr:clientData/>
  </xdr:twoCellAnchor>
  <xdr:twoCellAnchor>
    <xdr:from>
      <xdr:col>12</xdr:col>
      <xdr:colOff>0</xdr:colOff>
      <xdr:row>48</xdr:row>
      <xdr:rowOff>0</xdr:rowOff>
    </xdr:from>
    <xdr:to>
      <xdr:col>22</xdr:col>
      <xdr:colOff>1</xdr:colOff>
      <xdr:row>49</xdr:row>
      <xdr:rowOff>261203</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3200400" y="12801600"/>
          <a:ext cx="2667001" cy="527903"/>
          <a:chOff x="609660" y="4983457"/>
          <a:chExt cx="2743179" cy="548640"/>
        </a:xfrm>
      </xdr:grpSpPr>
      <xdr:sp macro="" textlink="">
        <xdr:nvSpPr>
          <xdr:cNvPr id="3" name="Isosceles Triangle 2">
            <a:extLst>
              <a:ext uri="{FF2B5EF4-FFF2-40B4-BE49-F238E27FC236}">
                <a16:creationId xmlns:a16="http://schemas.microsoft.com/office/drawing/2014/main" id="{00000000-0008-0000-0400-00000300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 name="TextBox 191">
            <a:extLst>
              <a:ext uri="{FF2B5EF4-FFF2-40B4-BE49-F238E27FC236}">
                <a16:creationId xmlns:a16="http://schemas.microsoft.com/office/drawing/2014/main" id="{00000000-0008-0000-0400-00000400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CWStPnt</a:t>
            </a:r>
          </a:p>
        </xdr:txBody>
      </xdr:sp>
      <xdr:sp macro="" textlink="">
        <xdr:nvSpPr>
          <xdr:cNvPr id="5" name="TextBox 192">
            <a:extLst>
              <a:ext uri="{FF2B5EF4-FFF2-40B4-BE49-F238E27FC236}">
                <a16:creationId xmlns:a16="http://schemas.microsoft.com/office/drawing/2014/main" id="{00000000-0008-0000-0400-00000500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TC-03</a:t>
            </a:r>
          </a:p>
        </xdr:txBody>
      </xdr:sp>
      <xdr:sp macro="" textlink="">
        <xdr:nvSpPr>
          <xdr:cNvPr id="6" name="Isosceles Triangle 5">
            <a:extLst>
              <a:ext uri="{FF2B5EF4-FFF2-40B4-BE49-F238E27FC236}">
                <a16:creationId xmlns:a16="http://schemas.microsoft.com/office/drawing/2014/main" id="{00000000-0008-0000-0400-00000600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 name="Straight Connector 6">
            <a:extLst>
              <a:ext uri="{FF2B5EF4-FFF2-40B4-BE49-F238E27FC236}">
                <a16:creationId xmlns:a16="http://schemas.microsoft.com/office/drawing/2014/main" id="{00000000-0008-0000-0400-000007000000}"/>
              </a:ext>
            </a:extLst>
          </xdr:cNvPr>
          <xdr:cNvCxnSpPr>
            <a:stCxn id="6" idx="0"/>
            <a:endCxn id="6" idx="2"/>
          </xdr:cNvCxnSpPr>
        </xdr:nvCxnSpPr>
        <xdr:spPr>
          <a:xfrm flipH="1" flipV="1">
            <a:off x="3078519" y="4983457"/>
            <a:ext cx="274320" cy="274320"/>
          </a:xfrm>
          <a:prstGeom prst="line">
            <a:avLst/>
          </a:prstGeom>
          <a:solidFill>
            <a:schemeClr val="tx1"/>
          </a:solidFill>
          <a:ln w="38100" cap="rnd">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 name="Straight Connector 7">
            <a:extLst>
              <a:ext uri="{FF2B5EF4-FFF2-40B4-BE49-F238E27FC236}">
                <a16:creationId xmlns:a16="http://schemas.microsoft.com/office/drawing/2014/main" id="{00000000-0008-0000-0400-000008000000}"/>
              </a:ext>
            </a:extLst>
          </xdr:cNvPr>
          <xdr:cNvCxnSpPr>
            <a:stCxn id="6" idx="0"/>
            <a:endCxn id="6" idx="4"/>
          </xdr:cNvCxnSpPr>
        </xdr:nvCxnSpPr>
        <xdr:spPr>
          <a:xfrm flipH="1">
            <a:off x="3078519" y="5257777"/>
            <a:ext cx="274320" cy="274320"/>
          </a:xfrm>
          <a:prstGeom prst="line">
            <a:avLst/>
          </a:prstGeom>
          <a:solidFill>
            <a:schemeClr val="tx1"/>
          </a:solidFill>
          <a:ln w="38100" cap="rnd">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9" name="Straight Connector 8">
            <a:extLst>
              <a:ext uri="{FF2B5EF4-FFF2-40B4-BE49-F238E27FC236}">
                <a16:creationId xmlns:a16="http://schemas.microsoft.com/office/drawing/2014/main" id="{00000000-0008-0000-0400-000009000000}"/>
              </a:ext>
            </a:extLst>
          </xdr:cNvPr>
          <xdr:cNvCxnSpPr>
            <a:stCxn id="3" idx="4"/>
            <a:endCxn id="3" idx="2"/>
          </xdr:cNvCxnSpPr>
        </xdr:nvCxnSpPr>
        <xdr:spPr>
          <a:xfrm flipV="1">
            <a:off x="609667" y="4983457"/>
            <a:ext cx="0" cy="548640"/>
          </a:xfrm>
          <a:prstGeom prst="line">
            <a:avLst/>
          </a:prstGeom>
          <a:solidFill>
            <a:schemeClr val="tx1"/>
          </a:solidFill>
          <a:ln w="38100" cap="rnd">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 name="Straight Connector 9">
            <a:extLst>
              <a:ext uri="{FF2B5EF4-FFF2-40B4-BE49-F238E27FC236}">
                <a16:creationId xmlns:a16="http://schemas.microsoft.com/office/drawing/2014/main" id="{00000000-0008-0000-0400-00000A000000}"/>
              </a:ext>
            </a:extLst>
          </xdr:cNvPr>
          <xdr:cNvCxnSpPr>
            <a:stCxn id="6" idx="2"/>
            <a:endCxn id="3" idx="2"/>
          </xdr:cNvCxnSpPr>
        </xdr:nvCxnSpPr>
        <xdr:spPr>
          <a:xfrm flipH="1">
            <a:off x="609667" y="4983457"/>
            <a:ext cx="2468852" cy="0"/>
          </a:xfrm>
          <a:prstGeom prst="line">
            <a:avLst/>
          </a:prstGeom>
          <a:solidFill>
            <a:schemeClr val="tx1"/>
          </a:solidFill>
          <a:ln w="38100" cap="rnd">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 name="Straight Connector 10">
            <a:extLst>
              <a:ext uri="{FF2B5EF4-FFF2-40B4-BE49-F238E27FC236}">
                <a16:creationId xmlns:a16="http://schemas.microsoft.com/office/drawing/2014/main" id="{00000000-0008-0000-0400-00000B000000}"/>
              </a:ext>
            </a:extLst>
          </xdr:cNvPr>
          <xdr:cNvCxnSpPr>
            <a:stCxn id="6" idx="4"/>
            <a:endCxn id="3" idx="4"/>
          </xdr:cNvCxnSpPr>
        </xdr:nvCxnSpPr>
        <xdr:spPr>
          <a:xfrm flipH="1">
            <a:off x="609667" y="5532097"/>
            <a:ext cx="2468852" cy="0"/>
          </a:xfrm>
          <a:prstGeom prst="line">
            <a:avLst/>
          </a:prstGeom>
          <a:solidFill>
            <a:schemeClr val="tx1"/>
          </a:solidFill>
          <a:ln w="38100" cap="rnd">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183</xdr:col>
      <xdr:colOff>262890</xdr:colOff>
      <xdr:row>50</xdr:row>
      <xdr:rowOff>258869</xdr:rowOff>
    </xdr:from>
    <xdr:to>
      <xdr:col>189</xdr:col>
      <xdr:colOff>261868</xdr:colOff>
      <xdr:row>55</xdr:row>
      <xdr:rowOff>259182</xdr:rowOff>
    </xdr:to>
    <xdr:grpSp>
      <xdr:nvGrpSpPr>
        <xdr:cNvPr id="13" name="Group 12">
          <a:extLst>
            <a:ext uri="{FF2B5EF4-FFF2-40B4-BE49-F238E27FC236}">
              <a16:creationId xmlns:a16="http://schemas.microsoft.com/office/drawing/2014/main" id="{00000000-0008-0000-0400-00000D000000}"/>
            </a:ext>
          </a:extLst>
        </xdr:cNvPr>
        <xdr:cNvGrpSpPr/>
      </xdr:nvGrpSpPr>
      <xdr:grpSpPr>
        <a:xfrm>
          <a:off x="49068990" y="13593869"/>
          <a:ext cx="1599178" cy="1333813"/>
          <a:chOff x="11405884" y="3448292"/>
          <a:chExt cx="1591519" cy="1329152"/>
        </a:xfrm>
      </xdr:grpSpPr>
      <xdr:sp macro="" textlink="">
        <xdr:nvSpPr>
          <xdr:cNvPr id="18" name="Rectangle 17">
            <a:extLst>
              <a:ext uri="{FF2B5EF4-FFF2-40B4-BE49-F238E27FC236}">
                <a16:creationId xmlns:a16="http://schemas.microsoft.com/office/drawing/2014/main" id="{00000000-0008-0000-0400-000012000000}"/>
              </a:ext>
            </a:extLst>
          </xdr:cNvPr>
          <xdr:cNvSpPr/>
        </xdr:nvSpPr>
        <xdr:spPr>
          <a:xfrm>
            <a:off x="11405884" y="3448292"/>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9" name="Straight Connector 18">
            <a:extLst>
              <a:ext uri="{FF2B5EF4-FFF2-40B4-BE49-F238E27FC236}">
                <a16:creationId xmlns:a16="http://schemas.microsoft.com/office/drawing/2014/main" id="{00000000-0008-0000-0400-000013000000}"/>
              </a:ext>
            </a:extLst>
          </xdr:cNvPr>
          <xdr:cNvCxnSpPr>
            <a:stCxn id="18" idx="2"/>
          </xdr:cNvCxnSpPr>
        </xdr:nvCxnSpPr>
        <xdr:spPr>
          <a:xfrm flipH="1">
            <a:off x="12201142" y="4244052"/>
            <a:ext cx="502" cy="533392"/>
          </a:xfrm>
          <a:prstGeom prst="line">
            <a:avLst/>
          </a:prstGeom>
          <a:noFill/>
          <a:ln w="38100" cap="rnd">
            <a:solidFill>
              <a:schemeClr val="accent4"/>
            </a:solidFill>
          </a:ln>
        </xdr:spPr>
      </xdr:cxnSp>
      <xdr:grpSp>
        <xdr:nvGrpSpPr>
          <xdr:cNvPr id="20" name="Group 19">
            <a:extLst>
              <a:ext uri="{FF2B5EF4-FFF2-40B4-BE49-F238E27FC236}">
                <a16:creationId xmlns:a16="http://schemas.microsoft.com/office/drawing/2014/main" id="{00000000-0008-0000-0400-000014000000}"/>
              </a:ext>
            </a:extLst>
          </xdr:cNvPr>
          <xdr:cNvGrpSpPr/>
        </xdr:nvGrpSpPr>
        <xdr:grpSpPr>
          <a:xfrm>
            <a:off x="11519768" y="3528434"/>
            <a:ext cx="1363755" cy="635475"/>
            <a:chOff x="11518369" y="3553257"/>
            <a:chExt cx="1363755" cy="635475"/>
          </a:xfrm>
        </xdr:grpSpPr>
        <xdr:sp macro="" textlink="">
          <xdr:nvSpPr>
            <xdr:cNvPr id="21" name="Rounded Rectangle 1760">
              <a:extLst>
                <a:ext uri="{FF2B5EF4-FFF2-40B4-BE49-F238E27FC236}">
                  <a16:creationId xmlns:a16="http://schemas.microsoft.com/office/drawing/2014/main" id="{00000000-0008-0000-0400-00001500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22" name="Freeform 1761">
              <a:extLst>
                <a:ext uri="{FF2B5EF4-FFF2-40B4-BE49-F238E27FC236}">
                  <a16:creationId xmlns:a16="http://schemas.microsoft.com/office/drawing/2014/main" id="{00000000-0008-0000-0400-00001600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23" name="Group 22">
              <a:extLst>
                <a:ext uri="{FF2B5EF4-FFF2-40B4-BE49-F238E27FC236}">
                  <a16:creationId xmlns:a16="http://schemas.microsoft.com/office/drawing/2014/main" id="{00000000-0008-0000-0400-000017000000}"/>
                </a:ext>
              </a:extLst>
            </xdr:cNvPr>
            <xdr:cNvGrpSpPr/>
          </xdr:nvGrpSpPr>
          <xdr:grpSpPr>
            <a:xfrm>
              <a:off x="11634489" y="3942308"/>
              <a:ext cx="1135136" cy="111368"/>
              <a:chOff x="2807181" y="3520439"/>
              <a:chExt cx="911405" cy="94549"/>
            </a:xfrm>
          </xdr:grpSpPr>
          <xdr:cxnSp macro="">
            <xdr:nvCxnSpPr>
              <xdr:cNvPr id="26" name="Straight Connector 25">
                <a:extLst>
                  <a:ext uri="{FF2B5EF4-FFF2-40B4-BE49-F238E27FC236}">
                    <a16:creationId xmlns:a16="http://schemas.microsoft.com/office/drawing/2014/main" id="{00000000-0008-0000-0400-00001A00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27" name="Straight Connector 26">
                <a:extLst>
                  <a:ext uri="{FF2B5EF4-FFF2-40B4-BE49-F238E27FC236}">
                    <a16:creationId xmlns:a16="http://schemas.microsoft.com/office/drawing/2014/main" id="{00000000-0008-0000-0400-00001B00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28" name="Straight Connector 27">
                <a:extLst>
                  <a:ext uri="{FF2B5EF4-FFF2-40B4-BE49-F238E27FC236}">
                    <a16:creationId xmlns:a16="http://schemas.microsoft.com/office/drawing/2014/main" id="{00000000-0008-0000-0400-00001C00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29" name="Straight Connector 28">
                <a:extLst>
                  <a:ext uri="{FF2B5EF4-FFF2-40B4-BE49-F238E27FC236}">
                    <a16:creationId xmlns:a16="http://schemas.microsoft.com/office/drawing/2014/main" id="{00000000-0008-0000-0400-00001D00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30" name="Straight Connector 29">
                <a:extLst>
                  <a:ext uri="{FF2B5EF4-FFF2-40B4-BE49-F238E27FC236}">
                    <a16:creationId xmlns:a16="http://schemas.microsoft.com/office/drawing/2014/main" id="{00000000-0008-0000-0400-00001E00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31" name="Straight Connector 30">
                <a:extLst>
                  <a:ext uri="{FF2B5EF4-FFF2-40B4-BE49-F238E27FC236}">
                    <a16:creationId xmlns:a16="http://schemas.microsoft.com/office/drawing/2014/main" id="{00000000-0008-0000-0400-00001F00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32" name="Straight Connector 31">
                <a:extLst>
                  <a:ext uri="{FF2B5EF4-FFF2-40B4-BE49-F238E27FC236}">
                    <a16:creationId xmlns:a16="http://schemas.microsoft.com/office/drawing/2014/main" id="{00000000-0008-0000-0400-00002000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33" name="Straight Connector 32">
                <a:extLst>
                  <a:ext uri="{FF2B5EF4-FFF2-40B4-BE49-F238E27FC236}">
                    <a16:creationId xmlns:a16="http://schemas.microsoft.com/office/drawing/2014/main" id="{00000000-0008-0000-0400-00002100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34" name="Straight Connector 33">
                <a:extLst>
                  <a:ext uri="{FF2B5EF4-FFF2-40B4-BE49-F238E27FC236}">
                    <a16:creationId xmlns:a16="http://schemas.microsoft.com/office/drawing/2014/main" id="{00000000-0008-0000-0400-00002200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35" name="Straight Connector 34">
                <a:extLst>
                  <a:ext uri="{FF2B5EF4-FFF2-40B4-BE49-F238E27FC236}">
                    <a16:creationId xmlns:a16="http://schemas.microsoft.com/office/drawing/2014/main" id="{00000000-0008-0000-0400-00002300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36" name="Straight Connector 35">
                <a:extLst>
                  <a:ext uri="{FF2B5EF4-FFF2-40B4-BE49-F238E27FC236}">
                    <a16:creationId xmlns:a16="http://schemas.microsoft.com/office/drawing/2014/main" id="{00000000-0008-0000-0400-00002400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37" name="Straight Connector 36">
                <a:extLst>
                  <a:ext uri="{FF2B5EF4-FFF2-40B4-BE49-F238E27FC236}">
                    <a16:creationId xmlns:a16="http://schemas.microsoft.com/office/drawing/2014/main" id="{00000000-0008-0000-0400-00002500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38" name="Straight Connector 37">
                <a:extLst>
                  <a:ext uri="{FF2B5EF4-FFF2-40B4-BE49-F238E27FC236}">
                    <a16:creationId xmlns:a16="http://schemas.microsoft.com/office/drawing/2014/main" id="{00000000-0008-0000-0400-00002600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24" name="Straight Connector 23">
              <a:extLst>
                <a:ext uri="{FF2B5EF4-FFF2-40B4-BE49-F238E27FC236}">
                  <a16:creationId xmlns:a16="http://schemas.microsoft.com/office/drawing/2014/main" id="{00000000-0008-0000-0400-00001800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25" name="Straight Connector 24">
              <a:extLst>
                <a:ext uri="{FF2B5EF4-FFF2-40B4-BE49-F238E27FC236}">
                  <a16:creationId xmlns:a16="http://schemas.microsoft.com/office/drawing/2014/main" id="{00000000-0008-0000-0400-00001900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clientData/>
  </xdr:twoCellAnchor>
  <xdr:twoCellAnchor>
    <xdr:from>
      <xdr:col>176</xdr:col>
      <xdr:colOff>-1</xdr:colOff>
      <xdr:row>50</xdr:row>
      <xdr:rowOff>259181</xdr:rowOff>
    </xdr:from>
    <xdr:to>
      <xdr:col>181</xdr:col>
      <xdr:colOff>265677</xdr:colOff>
      <xdr:row>55</xdr:row>
      <xdr:rowOff>259182</xdr:rowOff>
    </xdr:to>
    <xdr:grpSp>
      <xdr:nvGrpSpPr>
        <xdr:cNvPr id="14" name="Group 13">
          <a:extLst>
            <a:ext uri="{FF2B5EF4-FFF2-40B4-BE49-F238E27FC236}">
              <a16:creationId xmlns:a16="http://schemas.microsoft.com/office/drawing/2014/main" id="{00000000-0008-0000-0400-00000E000000}"/>
            </a:ext>
          </a:extLst>
        </xdr:cNvPr>
        <xdr:cNvGrpSpPr/>
      </xdr:nvGrpSpPr>
      <xdr:grpSpPr>
        <a:xfrm>
          <a:off x="46939199" y="13594181"/>
          <a:ext cx="1599178" cy="1333501"/>
          <a:chOff x="11430000" y="2126512"/>
          <a:chExt cx="1594884" cy="1329068"/>
        </a:xfrm>
      </xdr:grpSpPr>
      <xdr:sp macro="" textlink="">
        <xdr:nvSpPr>
          <xdr:cNvPr id="15" name="Rectangle 14">
            <a:extLst>
              <a:ext uri="{FF2B5EF4-FFF2-40B4-BE49-F238E27FC236}">
                <a16:creationId xmlns:a16="http://schemas.microsoft.com/office/drawing/2014/main" id="{00000000-0008-0000-0400-00000F00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6" name="Rounded Rectangle 1755">
            <a:extLst>
              <a:ext uri="{FF2B5EF4-FFF2-40B4-BE49-F238E27FC236}">
                <a16:creationId xmlns:a16="http://schemas.microsoft.com/office/drawing/2014/main" id="{00000000-0008-0000-0400-00001000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17" name="Straight Connector 16">
            <a:extLst>
              <a:ext uri="{FF2B5EF4-FFF2-40B4-BE49-F238E27FC236}">
                <a16:creationId xmlns:a16="http://schemas.microsoft.com/office/drawing/2014/main" id="{00000000-0008-0000-0400-000011000000}"/>
              </a:ext>
            </a:extLst>
          </xdr:cNvPr>
          <xdr:cNvCxnSpPr>
            <a:stCxn id="15" idx="2"/>
          </xdr:cNvCxnSpPr>
        </xdr:nvCxnSpPr>
        <xdr:spPr>
          <a:xfrm>
            <a:off x="12227442" y="2923953"/>
            <a:ext cx="1793" cy="531627"/>
          </a:xfrm>
          <a:prstGeom prst="line">
            <a:avLst/>
          </a:prstGeom>
          <a:noFill/>
          <a:ln w="38100" cap="rnd">
            <a:solidFill>
              <a:schemeClr val="accent4"/>
            </a:solidFill>
          </a:ln>
        </xdr:spPr>
      </xdr:cxnSp>
    </xdr:grpSp>
    <xdr:clientData/>
  </xdr:twoCellAnchor>
  <xdr:twoCellAnchor>
    <xdr:from>
      <xdr:col>21</xdr:col>
      <xdr:colOff>239</xdr:colOff>
      <xdr:row>37</xdr:row>
      <xdr:rowOff>263235</xdr:rowOff>
    </xdr:from>
    <xdr:to>
      <xdr:col>27</xdr:col>
      <xdr:colOff>0</xdr:colOff>
      <xdr:row>48</xdr:row>
      <xdr:rowOff>0</xdr:rowOff>
    </xdr:to>
    <xdr:grpSp>
      <xdr:nvGrpSpPr>
        <xdr:cNvPr id="39" name="Group 38">
          <a:extLst>
            <a:ext uri="{FF2B5EF4-FFF2-40B4-BE49-F238E27FC236}">
              <a16:creationId xmlns:a16="http://schemas.microsoft.com/office/drawing/2014/main" id="{00000000-0008-0000-0400-000027000000}"/>
            </a:ext>
          </a:extLst>
        </xdr:cNvPr>
        <xdr:cNvGrpSpPr/>
      </xdr:nvGrpSpPr>
      <xdr:grpSpPr>
        <a:xfrm>
          <a:off x="5600939" y="10131135"/>
          <a:ext cx="1599961" cy="2670465"/>
          <a:chOff x="5105843" y="7708604"/>
          <a:chExt cx="1594885" cy="2659446"/>
        </a:xfrm>
      </xdr:grpSpPr>
      <xdr:grpSp>
        <xdr:nvGrpSpPr>
          <xdr:cNvPr id="40" name="Group 39">
            <a:extLst>
              <a:ext uri="{FF2B5EF4-FFF2-40B4-BE49-F238E27FC236}">
                <a16:creationId xmlns:a16="http://schemas.microsoft.com/office/drawing/2014/main" id="{00000000-0008-0000-0400-000028000000}"/>
              </a:ext>
            </a:extLst>
          </xdr:cNvPr>
          <xdr:cNvGrpSpPr/>
        </xdr:nvGrpSpPr>
        <xdr:grpSpPr>
          <a:xfrm>
            <a:off x="5105843" y="7708604"/>
            <a:ext cx="1594884" cy="1063256"/>
            <a:chOff x="11284208" y="4723622"/>
            <a:chExt cx="1574541" cy="1049694"/>
          </a:xfrm>
        </xdr:grpSpPr>
        <xdr:sp macro="" textlink="">
          <xdr:nvSpPr>
            <xdr:cNvPr id="67" name="Rectangle 66">
              <a:extLst>
                <a:ext uri="{FF2B5EF4-FFF2-40B4-BE49-F238E27FC236}">
                  <a16:creationId xmlns:a16="http://schemas.microsoft.com/office/drawing/2014/main" id="{00000000-0008-0000-0400-00004300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8" name="Rounded Rectangle 1663">
              <a:extLst>
                <a:ext uri="{FF2B5EF4-FFF2-40B4-BE49-F238E27FC236}">
                  <a16:creationId xmlns:a16="http://schemas.microsoft.com/office/drawing/2014/main" id="{00000000-0008-0000-0400-00004400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69" name="Straight Connector 68">
              <a:extLst>
                <a:ext uri="{FF2B5EF4-FFF2-40B4-BE49-F238E27FC236}">
                  <a16:creationId xmlns:a16="http://schemas.microsoft.com/office/drawing/2014/main" id="{00000000-0008-0000-0400-000045000000}"/>
                </a:ext>
              </a:extLst>
            </xdr:cNvPr>
            <xdr:cNvCxnSpPr>
              <a:stCxn id="67" idx="2"/>
            </xdr:cNvCxnSpPr>
          </xdr:nvCxnSpPr>
          <xdr:spPr>
            <a:xfrm>
              <a:off x="12071479" y="5510893"/>
              <a:ext cx="9" cy="262424"/>
            </a:xfrm>
            <a:prstGeom prst="line">
              <a:avLst/>
            </a:prstGeom>
            <a:noFill/>
            <a:ln w="38100" cap="rnd">
              <a:solidFill>
                <a:schemeClr val="accent4"/>
              </a:solidFill>
            </a:ln>
          </xdr:spPr>
        </xdr:cxnSp>
      </xdr:grpSp>
      <xdr:grpSp>
        <xdr:nvGrpSpPr>
          <xdr:cNvPr id="41" name="Group 40">
            <a:extLst>
              <a:ext uri="{FF2B5EF4-FFF2-40B4-BE49-F238E27FC236}">
                <a16:creationId xmlns:a16="http://schemas.microsoft.com/office/drawing/2014/main" id="{00000000-0008-0000-0400-000029000000}"/>
              </a:ext>
            </a:extLst>
          </xdr:cNvPr>
          <xdr:cNvGrpSpPr/>
        </xdr:nvGrpSpPr>
        <xdr:grpSpPr>
          <a:xfrm>
            <a:off x="5105844" y="8506047"/>
            <a:ext cx="1594884" cy="1063255"/>
            <a:chOff x="11405886" y="3448291"/>
            <a:chExt cx="1591519" cy="1061013"/>
          </a:xfrm>
        </xdr:grpSpPr>
        <xdr:sp macro="" textlink="">
          <xdr:nvSpPr>
            <xdr:cNvPr id="46" name="Rectangle 45">
              <a:extLst>
                <a:ext uri="{FF2B5EF4-FFF2-40B4-BE49-F238E27FC236}">
                  <a16:creationId xmlns:a16="http://schemas.microsoft.com/office/drawing/2014/main" id="{00000000-0008-0000-0400-00002E00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47" name="Straight Connector 46">
              <a:extLst>
                <a:ext uri="{FF2B5EF4-FFF2-40B4-BE49-F238E27FC236}">
                  <a16:creationId xmlns:a16="http://schemas.microsoft.com/office/drawing/2014/main" id="{00000000-0008-0000-0400-00002F000000}"/>
                </a:ext>
              </a:extLst>
            </xdr:cNvPr>
            <xdr:cNvCxnSpPr>
              <a:stCxn id="46" idx="2"/>
            </xdr:cNvCxnSpPr>
          </xdr:nvCxnSpPr>
          <xdr:spPr>
            <a:xfrm>
              <a:off x="12201646" y="4244051"/>
              <a:ext cx="9" cy="265253"/>
            </a:xfrm>
            <a:prstGeom prst="line">
              <a:avLst/>
            </a:prstGeom>
            <a:noFill/>
            <a:ln w="38100" cap="rnd">
              <a:solidFill>
                <a:schemeClr val="accent4"/>
              </a:solidFill>
            </a:ln>
          </xdr:spPr>
        </xdr:cxnSp>
        <xdr:grpSp>
          <xdr:nvGrpSpPr>
            <xdr:cNvPr id="48" name="Group 47">
              <a:extLst>
                <a:ext uri="{FF2B5EF4-FFF2-40B4-BE49-F238E27FC236}">
                  <a16:creationId xmlns:a16="http://schemas.microsoft.com/office/drawing/2014/main" id="{00000000-0008-0000-0400-000030000000}"/>
                </a:ext>
              </a:extLst>
            </xdr:cNvPr>
            <xdr:cNvGrpSpPr/>
          </xdr:nvGrpSpPr>
          <xdr:grpSpPr>
            <a:xfrm>
              <a:off x="11519768" y="3528434"/>
              <a:ext cx="1363755" cy="635475"/>
              <a:chOff x="11518369" y="3553257"/>
              <a:chExt cx="1363755" cy="635475"/>
            </a:xfrm>
          </xdr:grpSpPr>
          <xdr:sp macro="" textlink="">
            <xdr:nvSpPr>
              <xdr:cNvPr id="49" name="Rounded Rectangle 1643">
                <a:extLst>
                  <a:ext uri="{FF2B5EF4-FFF2-40B4-BE49-F238E27FC236}">
                    <a16:creationId xmlns:a16="http://schemas.microsoft.com/office/drawing/2014/main" id="{00000000-0008-0000-0400-00003100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50" name="Freeform 1644">
                <a:extLst>
                  <a:ext uri="{FF2B5EF4-FFF2-40B4-BE49-F238E27FC236}">
                    <a16:creationId xmlns:a16="http://schemas.microsoft.com/office/drawing/2014/main" id="{00000000-0008-0000-0400-00003200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51" name="Group 50">
                <a:extLst>
                  <a:ext uri="{FF2B5EF4-FFF2-40B4-BE49-F238E27FC236}">
                    <a16:creationId xmlns:a16="http://schemas.microsoft.com/office/drawing/2014/main" id="{00000000-0008-0000-0400-000033000000}"/>
                  </a:ext>
                </a:extLst>
              </xdr:cNvPr>
              <xdr:cNvGrpSpPr/>
            </xdr:nvGrpSpPr>
            <xdr:grpSpPr>
              <a:xfrm>
                <a:off x="11634489" y="3942308"/>
                <a:ext cx="1135136" cy="111368"/>
                <a:chOff x="2807181" y="3520439"/>
                <a:chExt cx="911405" cy="94549"/>
              </a:xfrm>
            </xdr:grpSpPr>
            <xdr:cxnSp macro="">
              <xdr:nvCxnSpPr>
                <xdr:cNvPr id="54" name="Straight Connector 53">
                  <a:extLst>
                    <a:ext uri="{FF2B5EF4-FFF2-40B4-BE49-F238E27FC236}">
                      <a16:creationId xmlns:a16="http://schemas.microsoft.com/office/drawing/2014/main" id="{00000000-0008-0000-0400-00003600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55" name="Straight Connector 54">
                  <a:extLst>
                    <a:ext uri="{FF2B5EF4-FFF2-40B4-BE49-F238E27FC236}">
                      <a16:creationId xmlns:a16="http://schemas.microsoft.com/office/drawing/2014/main" id="{00000000-0008-0000-0400-00003700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56" name="Straight Connector 55">
                  <a:extLst>
                    <a:ext uri="{FF2B5EF4-FFF2-40B4-BE49-F238E27FC236}">
                      <a16:creationId xmlns:a16="http://schemas.microsoft.com/office/drawing/2014/main" id="{00000000-0008-0000-0400-00003800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57" name="Straight Connector 56">
                  <a:extLst>
                    <a:ext uri="{FF2B5EF4-FFF2-40B4-BE49-F238E27FC236}">
                      <a16:creationId xmlns:a16="http://schemas.microsoft.com/office/drawing/2014/main" id="{00000000-0008-0000-0400-00003900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58" name="Straight Connector 57">
                  <a:extLst>
                    <a:ext uri="{FF2B5EF4-FFF2-40B4-BE49-F238E27FC236}">
                      <a16:creationId xmlns:a16="http://schemas.microsoft.com/office/drawing/2014/main" id="{00000000-0008-0000-0400-00003A00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59" name="Straight Connector 58">
                  <a:extLst>
                    <a:ext uri="{FF2B5EF4-FFF2-40B4-BE49-F238E27FC236}">
                      <a16:creationId xmlns:a16="http://schemas.microsoft.com/office/drawing/2014/main" id="{00000000-0008-0000-0400-00003B00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60" name="Straight Connector 59">
                  <a:extLst>
                    <a:ext uri="{FF2B5EF4-FFF2-40B4-BE49-F238E27FC236}">
                      <a16:creationId xmlns:a16="http://schemas.microsoft.com/office/drawing/2014/main" id="{00000000-0008-0000-0400-00003C00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61" name="Straight Connector 60">
                  <a:extLst>
                    <a:ext uri="{FF2B5EF4-FFF2-40B4-BE49-F238E27FC236}">
                      <a16:creationId xmlns:a16="http://schemas.microsoft.com/office/drawing/2014/main" id="{00000000-0008-0000-0400-00003D00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62" name="Straight Connector 61">
                  <a:extLst>
                    <a:ext uri="{FF2B5EF4-FFF2-40B4-BE49-F238E27FC236}">
                      <a16:creationId xmlns:a16="http://schemas.microsoft.com/office/drawing/2014/main" id="{00000000-0008-0000-0400-00003E00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63" name="Straight Connector 62">
                  <a:extLst>
                    <a:ext uri="{FF2B5EF4-FFF2-40B4-BE49-F238E27FC236}">
                      <a16:creationId xmlns:a16="http://schemas.microsoft.com/office/drawing/2014/main" id="{00000000-0008-0000-0400-00003F00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64" name="Straight Connector 63">
                  <a:extLst>
                    <a:ext uri="{FF2B5EF4-FFF2-40B4-BE49-F238E27FC236}">
                      <a16:creationId xmlns:a16="http://schemas.microsoft.com/office/drawing/2014/main" id="{00000000-0008-0000-0400-00004000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65" name="Straight Connector 64">
                  <a:extLst>
                    <a:ext uri="{FF2B5EF4-FFF2-40B4-BE49-F238E27FC236}">
                      <a16:creationId xmlns:a16="http://schemas.microsoft.com/office/drawing/2014/main" id="{00000000-0008-0000-0400-00004100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66" name="Straight Connector 65">
                  <a:extLst>
                    <a:ext uri="{FF2B5EF4-FFF2-40B4-BE49-F238E27FC236}">
                      <a16:creationId xmlns:a16="http://schemas.microsoft.com/office/drawing/2014/main" id="{00000000-0008-0000-0400-00004200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52" name="Straight Connector 51">
                <a:extLst>
                  <a:ext uri="{FF2B5EF4-FFF2-40B4-BE49-F238E27FC236}">
                    <a16:creationId xmlns:a16="http://schemas.microsoft.com/office/drawing/2014/main" id="{00000000-0008-0000-0400-00003400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53" name="Straight Connector 52">
                <a:extLst>
                  <a:ext uri="{FF2B5EF4-FFF2-40B4-BE49-F238E27FC236}">
                    <a16:creationId xmlns:a16="http://schemas.microsoft.com/office/drawing/2014/main" id="{00000000-0008-0000-0400-00003500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grpSp>
        <xdr:nvGrpSpPr>
          <xdr:cNvPr id="42" name="Group 41">
            <a:extLst>
              <a:ext uri="{FF2B5EF4-FFF2-40B4-BE49-F238E27FC236}">
                <a16:creationId xmlns:a16="http://schemas.microsoft.com/office/drawing/2014/main" id="{00000000-0008-0000-0400-00002A000000}"/>
              </a:ext>
            </a:extLst>
          </xdr:cNvPr>
          <xdr:cNvGrpSpPr/>
        </xdr:nvGrpSpPr>
        <xdr:grpSpPr>
          <a:xfrm>
            <a:off x="5105844" y="9303487"/>
            <a:ext cx="1594884" cy="1064563"/>
            <a:chOff x="11430000" y="2126512"/>
            <a:chExt cx="1594884" cy="1064562"/>
          </a:xfrm>
        </xdr:grpSpPr>
        <xdr:sp macro="" textlink="">
          <xdr:nvSpPr>
            <xdr:cNvPr id="43" name="Rectangle 42">
              <a:extLst>
                <a:ext uri="{FF2B5EF4-FFF2-40B4-BE49-F238E27FC236}">
                  <a16:creationId xmlns:a16="http://schemas.microsoft.com/office/drawing/2014/main" id="{00000000-0008-0000-0400-00002B00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4" name="Rounded Rectangle 1637">
              <a:extLst>
                <a:ext uri="{FF2B5EF4-FFF2-40B4-BE49-F238E27FC236}">
                  <a16:creationId xmlns:a16="http://schemas.microsoft.com/office/drawing/2014/main" id="{00000000-0008-0000-0400-00002C00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45" name="Straight Connector 44">
              <a:extLst>
                <a:ext uri="{FF2B5EF4-FFF2-40B4-BE49-F238E27FC236}">
                  <a16:creationId xmlns:a16="http://schemas.microsoft.com/office/drawing/2014/main" id="{00000000-0008-0000-0400-00002D000000}"/>
                </a:ext>
              </a:extLst>
            </xdr:cNvPr>
            <xdr:cNvCxnSpPr>
              <a:stCxn id="43" idx="2"/>
            </xdr:cNvCxnSpPr>
          </xdr:nvCxnSpPr>
          <xdr:spPr>
            <a:xfrm flipH="1">
              <a:off x="12227325" y="2923953"/>
              <a:ext cx="118" cy="267121"/>
            </a:xfrm>
            <a:prstGeom prst="line">
              <a:avLst/>
            </a:prstGeom>
            <a:noFill/>
            <a:ln w="38100" cap="rnd">
              <a:solidFill>
                <a:schemeClr val="accent3"/>
              </a:solidFill>
            </a:ln>
          </xdr:spPr>
        </xdr:cxnSp>
      </xdr:grpSp>
    </xdr:grpSp>
    <xdr:clientData/>
  </xdr:twoCellAnchor>
  <xdr:twoCellAnchor>
    <xdr:from>
      <xdr:col>0</xdr:col>
      <xdr:colOff>250996</xdr:colOff>
      <xdr:row>1</xdr:row>
      <xdr:rowOff>0</xdr:rowOff>
    </xdr:from>
    <xdr:to>
      <xdr:col>6</xdr:col>
      <xdr:colOff>250996</xdr:colOff>
      <xdr:row>1</xdr:row>
      <xdr:rowOff>0</xdr:rowOff>
    </xdr:to>
    <xdr:cxnSp macro="">
      <xdr:nvCxnSpPr>
        <xdr:cNvPr id="70" name="Straight Connector 69">
          <a:extLst>
            <a:ext uri="{FF2B5EF4-FFF2-40B4-BE49-F238E27FC236}">
              <a16:creationId xmlns:a16="http://schemas.microsoft.com/office/drawing/2014/main" id="{00000000-0008-0000-0400-000046000000}"/>
            </a:ext>
          </a:extLst>
        </xdr:cNvPr>
        <xdr:cNvCxnSpPr/>
      </xdr:nvCxnSpPr>
      <xdr:spPr>
        <a:xfrm>
          <a:off x="250996" y="211667"/>
          <a:ext cx="15748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250996</xdr:colOff>
      <xdr:row>1</xdr:row>
      <xdr:rowOff>973</xdr:rowOff>
    </xdr:from>
    <xdr:to>
      <xdr:col>120</xdr:col>
      <xdr:colOff>250996</xdr:colOff>
      <xdr:row>68</xdr:row>
      <xdr:rowOff>732</xdr:rowOff>
    </xdr:to>
    <xdr:grpSp>
      <xdr:nvGrpSpPr>
        <xdr:cNvPr id="71" name="Group 70">
          <a:extLst>
            <a:ext uri="{FF2B5EF4-FFF2-40B4-BE49-F238E27FC236}">
              <a16:creationId xmlns:a16="http://schemas.microsoft.com/office/drawing/2014/main" id="{00000000-0008-0000-0400-000047000000}"/>
            </a:ext>
          </a:extLst>
        </xdr:cNvPr>
        <xdr:cNvGrpSpPr/>
      </xdr:nvGrpSpPr>
      <xdr:grpSpPr>
        <a:xfrm>
          <a:off x="250996" y="267673"/>
          <a:ext cx="32004000" cy="17868659"/>
          <a:chOff x="250996" y="267673"/>
          <a:chExt cx="32120803" cy="17934847"/>
        </a:xfrm>
      </xdr:grpSpPr>
      <xdr:grpSp>
        <xdr:nvGrpSpPr>
          <xdr:cNvPr id="72" name="Group 71">
            <a:extLst>
              <a:ext uri="{FF2B5EF4-FFF2-40B4-BE49-F238E27FC236}">
                <a16:creationId xmlns:a16="http://schemas.microsoft.com/office/drawing/2014/main" id="{00000000-0008-0000-0400-000048000000}"/>
              </a:ext>
            </a:extLst>
          </xdr:cNvPr>
          <xdr:cNvGrpSpPr/>
        </xdr:nvGrpSpPr>
        <xdr:grpSpPr>
          <a:xfrm>
            <a:off x="250996" y="267673"/>
            <a:ext cx="32120803" cy="17934847"/>
            <a:chOff x="266700" y="266700"/>
            <a:chExt cx="32004000" cy="18403032"/>
          </a:xfrm>
        </xdr:grpSpPr>
        <xdr:cxnSp macro="">
          <xdr:nvCxnSpPr>
            <xdr:cNvPr id="98" name="Straight Connector 97">
              <a:extLst>
                <a:ext uri="{FF2B5EF4-FFF2-40B4-BE49-F238E27FC236}">
                  <a16:creationId xmlns:a16="http://schemas.microsoft.com/office/drawing/2014/main" id="{00000000-0008-0000-0400-000062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99" name="Group 98">
              <a:extLst>
                <a:ext uri="{FF2B5EF4-FFF2-40B4-BE49-F238E27FC236}">
                  <a16:creationId xmlns:a16="http://schemas.microsoft.com/office/drawing/2014/main" id="{00000000-0008-0000-0400-000063000000}"/>
                </a:ext>
              </a:extLst>
            </xdr:cNvPr>
            <xdr:cNvGrpSpPr/>
          </xdr:nvGrpSpPr>
          <xdr:grpSpPr>
            <a:xfrm>
              <a:off x="266700" y="266700"/>
              <a:ext cx="32004000" cy="18403032"/>
              <a:chOff x="266700" y="266700"/>
              <a:chExt cx="32004000" cy="18403032"/>
            </a:xfrm>
          </xdr:grpSpPr>
          <xdr:cxnSp macro="">
            <xdr:nvCxnSpPr>
              <xdr:cNvPr id="100" name="Straight Connector 99">
                <a:extLst>
                  <a:ext uri="{FF2B5EF4-FFF2-40B4-BE49-F238E27FC236}">
                    <a16:creationId xmlns:a16="http://schemas.microsoft.com/office/drawing/2014/main" id="{00000000-0008-0000-0400-000064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400-000065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02" name="Group 101">
                <a:extLst>
                  <a:ext uri="{FF2B5EF4-FFF2-40B4-BE49-F238E27FC236}">
                    <a16:creationId xmlns:a16="http://schemas.microsoft.com/office/drawing/2014/main" id="{00000000-0008-0000-0400-000066000000}"/>
                  </a:ext>
                </a:extLst>
              </xdr:cNvPr>
              <xdr:cNvGrpSpPr/>
            </xdr:nvGrpSpPr>
            <xdr:grpSpPr>
              <a:xfrm>
                <a:off x="266700" y="266700"/>
                <a:ext cx="32004000" cy="18403032"/>
                <a:chOff x="267433" y="267433"/>
                <a:chExt cx="32091923" cy="18452855"/>
              </a:xfrm>
            </xdr:grpSpPr>
            <xdr:cxnSp macro="">
              <xdr:nvCxnSpPr>
                <xdr:cNvPr id="114" name="Straight Connector 113">
                  <a:extLst>
                    <a:ext uri="{FF2B5EF4-FFF2-40B4-BE49-F238E27FC236}">
                      <a16:creationId xmlns:a16="http://schemas.microsoft.com/office/drawing/2014/main" id="{00000000-0008-0000-0400-000072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15" name="Group 114">
                  <a:extLst>
                    <a:ext uri="{FF2B5EF4-FFF2-40B4-BE49-F238E27FC236}">
                      <a16:creationId xmlns:a16="http://schemas.microsoft.com/office/drawing/2014/main" id="{00000000-0008-0000-0400-000073000000}"/>
                    </a:ext>
                  </a:extLst>
                </xdr:cNvPr>
                <xdr:cNvGrpSpPr/>
              </xdr:nvGrpSpPr>
              <xdr:grpSpPr>
                <a:xfrm>
                  <a:off x="267433" y="267433"/>
                  <a:ext cx="32091923" cy="18452855"/>
                  <a:chOff x="267433" y="267433"/>
                  <a:chExt cx="32091923" cy="18452855"/>
                </a:xfrm>
              </xdr:grpSpPr>
              <xdr:grpSp>
                <xdr:nvGrpSpPr>
                  <xdr:cNvPr id="117" name="Group 116">
                    <a:extLst>
                      <a:ext uri="{FF2B5EF4-FFF2-40B4-BE49-F238E27FC236}">
                        <a16:creationId xmlns:a16="http://schemas.microsoft.com/office/drawing/2014/main" id="{00000000-0008-0000-0400-000075000000}"/>
                      </a:ext>
                    </a:extLst>
                  </xdr:cNvPr>
                  <xdr:cNvGrpSpPr/>
                </xdr:nvGrpSpPr>
                <xdr:grpSpPr>
                  <a:xfrm>
                    <a:off x="267433" y="267433"/>
                    <a:ext cx="32091923" cy="18452855"/>
                    <a:chOff x="272143" y="272143"/>
                    <a:chExt cx="32657143" cy="18777857"/>
                  </a:xfrm>
                </xdr:grpSpPr>
                <xdr:cxnSp macro="">
                  <xdr:nvCxnSpPr>
                    <xdr:cNvPr id="120" name="Straight Connector 119">
                      <a:extLst>
                        <a:ext uri="{FF2B5EF4-FFF2-40B4-BE49-F238E27FC236}">
                          <a16:creationId xmlns:a16="http://schemas.microsoft.com/office/drawing/2014/main" id="{00000000-0008-0000-0400-000078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400-000079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400-00007A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23" name="Straight Connector 122">
                      <a:extLst>
                        <a:ext uri="{FF2B5EF4-FFF2-40B4-BE49-F238E27FC236}">
                          <a16:creationId xmlns:a16="http://schemas.microsoft.com/office/drawing/2014/main" id="{00000000-0008-0000-0400-00007B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400-00007C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118" name="Straight Connector 117">
                    <a:extLst>
                      <a:ext uri="{FF2B5EF4-FFF2-40B4-BE49-F238E27FC236}">
                        <a16:creationId xmlns:a16="http://schemas.microsoft.com/office/drawing/2014/main" id="{00000000-0008-0000-0400-000076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400-000077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116" name="Pictur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103" name="Straight Connector 102">
                <a:extLst>
                  <a:ext uri="{FF2B5EF4-FFF2-40B4-BE49-F238E27FC236}">
                    <a16:creationId xmlns:a16="http://schemas.microsoft.com/office/drawing/2014/main" id="{00000000-0008-0000-0400-000067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400-000068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400-000069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06" name="Straight Connector 105">
                <a:extLst>
                  <a:ext uri="{FF2B5EF4-FFF2-40B4-BE49-F238E27FC236}">
                    <a16:creationId xmlns:a16="http://schemas.microsoft.com/office/drawing/2014/main" id="{00000000-0008-0000-0400-00006A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400-00006B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400-00006C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400-00006D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10" name="Straight Connector 109">
                <a:extLst>
                  <a:ext uri="{FF2B5EF4-FFF2-40B4-BE49-F238E27FC236}">
                    <a16:creationId xmlns:a16="http://schemas.microsoft.com/office/drawing/2014/main" id="{00000000-0008-0000-0400-00006E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400-00006F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400-000070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400-000071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73" name="Group 72">
            <a:extLst>
              <a:ext uri="{FF2B5EF4-FFF2-40B4-BE49-F238E27FC236}">
                <a16:creationId xmlns:a16="http://schemas.microsoft.com/office/drawing/2014/main" id="{00000000-0008-0000-0400-000049000000}"/>
              </a:ext>
            </a:extLst>
          </xdr:cNvPr>
          <xdr:cNvGrpSpPr>
            <a:grpSpLocks noChangeAspect="1"/>
          </xdr:cNvGrpSpPr>
        </xdr:nvGrpSpPr>
        <xdr:grpSpPr>
          <a:xfrm>
            <a:off x="30810244" y="14798512"/>
            <a:ext cx="1489217" cy="1463040"/>
            <a:chOff x="13755938" y="6357717"/>
            <a:chExt cx="834896" cy="822834"/>
          </a:xfrm>
        </xdr:grpSpPr>
        <xdr:cxnSp macro="">
          <xdr:nvCxnSpPr>
            <xdr:cNvPr id="74" name="Straight Connector 73">
              <a:extLst>
                <a:ext uri="{FF2B5EF4-FFF2-40B4-BE49-F238E27FC236}">
                  <a16:creationId xmlns:a16="http://schemas.microsoft.com/office/drawing/2014/main" id="{00000000-0008-0000-0400-00004A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5" name="Straight Connector 74">
              <a:extLst>
                <a:ext uri="{FF2B5EF4-FFF2-40B4-BE49-F238E27FC236}">
                  <a16:creationId xmlns:a16="http://schemas.microsoft.com/office/drawing/2014/main" id="{00000000-0008-0000-0400-00004B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6" name="Straight Connector 75">
              <a:extLst>
                <a:ext uri="{FF2B5EF4-FFF2-40B4-BE49-F238E27FC236}">
                  <a16:creationId xmlns:a16="http://schemas.microsoft.com/office/drawing/2014/main" id="{00000000-0008-0000-0400-00004C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7" name="Straight Connector 76">
              <a:extLst>
                <a:ext uri="{FF2B5EF4-FFF2-40B4-BE49-F238E27FC236}">
                  <a16:creationId xmlns:a16="http://schemas.microsoft.com/office/drawing/2014/main" id="{00000000-0008-0000-0400-00004D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8" name="Straight Connector 77">
              <a:extLst>
                <a:ext uri="{FF2B5EF4-FFF2-40B4-BE49-F238E27FC236}">
                  <a16:creationId xmlns:a16="http://schemas.microsoft.com/office/drawing/2014/main" id="{00000000-0008-0000-0400-00004E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9" name="Straight Connector 78">
              <a:extLst>
                <a:ext uri="{FF2B5EF4-FFF2-40B4-BE49-F238E27FC236}">
                  <a16:creationId xmlns:a16="http://schemas.microsoft.com/office/drawing/2014/main" id="{00000000-0008-0000-0400-00004F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0" name="Straight Connector 79">
              <a:extLst>
                <a:ext uri="{FF2B5EF4-FFF2-40B4-BE49-F238E27FC236}">
                  <a16:creationId xmlns:a16="http://schemas.microsoft.com/office/drawing/2014/main" id="{00000000-0008-0000-0400-000050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1" name="Straight Connector 80">
              <a:extLst>
                <a:ext uri="{FF2B5EF4-FFF2-40B4-BE49-F238E27FC236}">
                  <a16:creationId xmlns:a16="http://schemas.microsoft.com/office/drawing/2014/main" id="{00000000-0008-0000-0400-000051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2" name="Straight Connector 81">
              <a:extLst>
                <a:ext uri="{FF2B5EF4-FFF2-40B4-BE49-F238E27FC236}">
                  <a16:creationId xmlns:a16="http://schemas.microsoft.com/office/drawing/2014/main" id="{00000000-0008-0000-0400-000052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3" name="Straight Connector 82">
              <a:extLst>
                <a:ext uri="{FF2B5EF4-FFF2-40B4-BE49-F238E27FC236}">
                  <a16:creationId xmlns:a16="http://schemas.microsoft.com/office/drawing/2014/main" id="{00000000-0008-0000-0400-000053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4" name="Straight Connector 83">
              <a:extLst>
                <a:ext uri="{FF2B5EF4-FFF2-40B4-BE49-F238E27FC236}">
                  <a16:creationId xmlns:a16="http://schemas.microsoft.com/office/drawing/2014/main" id="{00000000-0008-0000-0400-000054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5" name="Straight Connector 84">
              <a:extLst>
                <a:ext uri="{FF2B5EF4-FFF2-40B4-BE49-F238E27FC236}">
                  <a16:creationId xmlns:a16="http://schemas.microsoft.com/office/drawing/2014/main" id="{00000000-0008-0000-0400-000055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6" name="Straight Connector 85">
              <a:extLst>
                <a:ext uri="{FF2B5EF4-FFF2-40B4-BE49-F238E27FC236}">
                  <a16:creationId xmlns:a16="http://schemas.microsoft.com/office/drawing/2014/main" id="{00000000-0008-0000-0400-000056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7" name="Straight Connector 86">
              <a:extLst>
                <a:ext uri="{FF2B5EF4-FFF2-40B4-BE49-F238E27FC236}">
                  <a16:creationId xmlns:a16="http://schemas.microsoft.com/office/drawing/2014/main" id="{00000000-0008-0000-0400-000057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8" name="Straight Connector 87">
              <a:extLst>
                <a:ext uri="{FF2B5EF4-FFF2-40B4-BE49-F238E27FC236}">
                  <a16:creationId xmlns:a16="http://schemas.microsoft.com/office/drawing/2014/main" id="{00000000-0008-0000-0400-000058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9" name="Straight Connector 88">
              <a:extLst>
                <a:ext uri="{FF2B5EF4-FFF2-40B4-BE49-F238E27FC236}">
                  <a16:creationId xmlns:a16="http://schemas.microsoft.com/office/drawing/2014/main" id="{00000000-0008-0000-0400-000059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90" name="Oval 89">
              <a:extLst>
                <a:ext uri="{FF2B5EF4-FFF2-40B4-BE49-F238E27FC236}">
                  <a16:creationId xmlns:a16="http://schemas.microsoft.com/office/drawing/2014/main" id="{00000000-0008-0000-0400-00005A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91" name="Oval 90">
              <a:extLst>
                <a:ext uri="{FF2B5EF4-FFF2-40B4-BE49-F238E27FC236}">
                  <a16:creationId xmlns:a16="http://schemas.microsoft.com/office/drawing/2014/main" id="{00000000-0008-0000-0400-00005B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92" name="Rectangle 91">
              <a:extLst>
                <a:ext uri="{FF2B5EF4-FFF2-40B4-BE49-F238E27FC236}">
                  <a16:creationId xmlns:a16="http://schemas.microsoft.com/office/drawing/2014/main" id="{00000000-0008-0000-0400-00005C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93" name="Rectangle 92">
              <a:extLst>
                <a:ext uri="{FF2B5EF4-FFF2-40B4-BE49-F238E27FC236}">
                  <a16:creationId xmlns:a16="http://schemas.microsoft.com/office/drawing/2014/main" id="{00000000-0008-0000-0400-00005D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94" name="Rectangle 93">
              <a:extLst>
                <a:ext uri="{FF2B5EF4-FFF2-40B4-BE49-F238E27FC236}">
                  <a16:creationId xmlns:a16="http://schemas.microsoft.com/office/drawing/2014/main" id="{00000000-0008-0000-0400-00005E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95" name="Rectangle 94">
              <a:extLst>
                <a:ext uri="{FF2B5EF4-FFF2-40B4-BE49-F238E27FC236}">
                  <a16:creationId xmlns:a16="http://schemas.microsoft.com/office/drawing/2014/main" id="{00000000-0008-0000-0400-00005F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96" name="TextBox 7">
              <a:extLst>
                <a:ext uri="{FF2B5EF4-FFF2-40B4-BE49-F238E27FC236}">
                  <a16:creationId xmlns:a16="http://schemas.microsoft.com/office/drawing/2014/main" id="{00000000-0008-0000-0400-000060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97" name="Picture 96">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4</xdr:col>
          <xdr:colOff>0</xdr:colOff>
          <xdr:row>68</xdr:row>
          <xdr:rowOff>243840</xdr:rowOff>
        </xdr:from>
        <xdr:to>
          <xdr:col>9</xdr:col>
          <xdr:colOff>240030</xdr:colOff>
          <xdr:row>70</xdr:row>
          <xdr:rowOff>259080</xdr:rowOff>
        </xdr:to>
        <xdr:sp macro="" textlink="">
          <xdr:nvSpPr>
            <xdr:cNvPr id="47105" name="CommandButton2" hidden="1">
              <a:extLst>
                <a:ext uri="{63B3BB69-23CF-44E3-9099-C40C66FF867C}">
                  <a14:compatExt spid="_x0000_s47105"/>
                </a:ext>
                <a:ext uri="{FF2B5EF4-FFF2-40B4-BE49-F238E27FC236}">
                  <a16:creationId xmlns:a16="http://schemas.microsoft.com/office/drawing/2014/main" id="{00000000-0008-0000-0400-000001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68</xdr:row>
          <xdr:rowOff>243840</xdr:rowOff>
        </xdr:from>
        <xdr:to>
          <xdr:col>16</xdr:col>
          <xdr:colOff>240030</xdr:colOff>
          <xdr:row>70</xdr:row>
          <xdr:rowOff>259080</xdr:rowOff>
        </xdr:to>
        <xdr:sp macro="" textlink="">
          <xdr:nvSpPr>
            <xdr:cNvPr id="47106" name="CommandButton1" hidden="1">
              <a:extLst>
                <a:ext uri="{63B3BB69-23CF-44E3-9099-C40C66FF867C}">
                  <a14:compatExt spid="_x0000_s47106"/>
                </a:ext>
                <a:ext uri="{FF2B5EF4-FFF2-40B4-BE49-F238E27FC236}">
                  <a16:creationId xmlns:a16="http://schemas.microsoft.com/office/drawing/2014/main" id="{00000000-0008-0000-0400-000002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68</xdr:row>
          <xdr:rowOff>243840</xdr:rowOff>
        </xdr:from>
        <xdr:to>
          <xdr:col>23</xdr:col>
          <xdr:colOff>240030</xdr:colOff>
          <xdr:row>70</xdr:row>
          <xdr:rowOff>259080</xdr:rowOff>
        </xdr:to>
        <xdr:sp macro="" textlink="">
          <xdr:nvSpPr>
            <xdr:cNvPr id="47107" name="CommandButton3" hidden="1">
              <a:extLst>
                <a:ext uri="{63B3BB69-23CF-44E3-9099-C40C66FF867C}">
                  <a14:compatExt spid="_x0000_s47107"/>
                </a:ext>
                <a:ext uri="{FF2B5EF4-FFF2-40B4-BE49-F238E27FC236}">
                  <a16:creationId xmlns:a16="http://schemas.microsoft.com/office/drawing/2014/main" id="{00000000-0008-0000-0400-000003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xdr:row>
          <xdr:rowOff>243840</xdr:rowOff>
        </xdr:from>
        <xdr:to>
          <xdr:col>30</xdr:col>
          <xdr:colOff>240030</xdr:colOff>
          <xdr:row>70</xdr:row>
          <xdr:rowOff>259080</xdr:rowOff>
        </xdr:to>
        <xdr:sp macro="" textlink="">
          <xdr:nvSpPr>
            <xdr:cNvPr id="47108" name="CommandButton4" hidden="1">
              <a:extLst>
                <a:ext uri="{63B3BB69-23CF-44E3-9099-C40C66FF867C}">
                  <a14:compatExt spid="_x0000_s47108"/>
                </a:ext>
                <a:ext uri="{FF2B5EF4-FFF2-40B4-BE49-F238E27FC236}">
                  <a16:creationId xmlns:a16="http://schemas.microsoft.com/office/drawing/2014/main" id="{00000000-0008-0000-0400-000004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68</xdr:row>
          <xdr:rowOff>243840</xdr:rowOff>
        </xdr:from>
        <xdr:to>
          <xdr:col>37</xdr:col>
          <xdr:colOff>240030</xdr:colOff>
          <xdr:row>70</xdr:row>
          <xdr:rowOff>259080</xdr:rowOff>
        </xdr:to>
        <xdr:sp macro="" textlink="">
          <xdr:nvSpPr>
            <xdr:cNvPr id="47109" name="CommandButton5" hidden="1">
              <a:extLst>
                <a:ext uri="{63B3BB69-23CF-44E3-9099-C40C66FF867C}">
                  <a14:compatExt spid="_x0000_s47109"/>
                </a:ext>
                <a:ext uri="{FF2B5EF4-FFF2-40B4-BE49-F238E27FC236}">
                  <a16:creationId xmlns:a16="http://schemas.microsoft.com/office/drawing/2014/main" id="{00000000-0008-0000-0400-000005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33</xdr:col>
      <xdr:colOff>6856</xdr:colOff>
      <xdr:row>51</xdr:row>
      <xdr:rowOff>0</xdr:rowOff>
    </xdr:from>
    <xdr:to>
      <xdr:col>66</xdr:col>
      <xdr:colOff>0</xdr:colOff>
      <xdr:row>61</xdr:row>
      <xdr:rowOff>5619</xdr:rowOff>
    </xdr:to>
    <xdr:cxnSp macro="">
      <xdr:nvCxnSpPr>
        <xdr:cNvPr id="131" name="Elbow Connector 929">
          <a:extLst>
            <a:ext uri="{FF2B5EF4-FFF2-40B4-BE49-F238E27FC236}">
              <a16:creationId xmlns:a16="http://schemas.microsoft.com/office/drawing/2014/main" id="{00000000-0008-0000-0400-000083000000}"/>
            </a:ext>
          </a:extLst>
        </xdr:cNvPr>
        <xdr:cNvCxnSpPr/>
      </xdr:nvCxnSpPr>
      <xdr:spPr>
        <a:xfrm rot="10800000">
          <a:off x="8807956" y="13601700"/>
          <a:ext cx="8794244" cy="2672619"/>
        </a:xfrm>
        <a:prstGeom prst="bentConnector3">
          <a:avLst>
            <a:gd name="adj1" fmla="val 45523"/>
          </a:avLst>
        </a:prstGeom>
        <a:noFill/>
        <a:ln w="38100" cap="rnd">
          <a:solidFill>
            <a:schemeClr val="accent3"/>
          </a:solidFill>
        </a:ln>
      </xdr:spPr>
    </xdr:cxnSp>
    <xdr:clientData/>
  </xdr:twoCellAnchor>
  <xdr:twoCellAnchor>
    <xdr:from>
      <xdr:col>75</xdr:col>
      <xdr:colOff>259840</xdr:colOff>
      <xdr:row>58</xdr:row>
      <xdr:rowOff>266691</xdr:rowOff>
    </xdr:from>
    <xdr:to>
      <xdr:col>91</xdr:col>
      <xdr:colOff>259839</xdr:colOff>
      <xdr:row>59</xdr:row>
      <xdr:rowOff>3815</xdr:rowOff>
    </xdr:to>
    <xdr:cxnSp macro="">
      <xdr:nvCxnSpPr>
        <xdr:cNvPr id="132" name="Straight Connector 131">
          <a:extLst>
            <a:ext uri="{FF2B5EF4-FFF2-40B4-BE49-F238E27FC236}">
              <a16:creationId xmlns:a16="http://schemas.microsoft.com/office/drawing/2014/main" id="{00000000-0008-0000-0400-000084000000}"/>
            </a:ext>
          </a:extLst>
        </xdr:cNvPr>
        <xdr:cNvCxnSpPr>
          <a:stCxn id="1463" idx="3"/>
          <a:endCxn id="1382" idx="1"/>
        </xdr:cNvCxnSpPr>
      </xdr:nvCxnSpPr>
      <xdr:spPr>
        <a:xfrm>
          <a:off x="20262340" y="15735291"/>
          <a:ext cx="4267199" cy="3824"/>
        </a:xfrm>
        <a:prstGeom prst="line">
          <a:avLst/>
        </a:prstGeom>
        <a:noFill/>
        <a:ln w="38100" cap="rnd">
          <a:solidFill>
            <a:schemeClr val="accent3"/>
          </a:solidFill>
        </a:ln>
      </xdr:spPr>
    </xdr:cxnSp>
    <xdr:clientData/>
  </xdr:twoCellAnchor>
  <xdr:oneCellAnchor>
    <xdr:from>
      <xdr:col>170</xdr:col>
      <xdr:colOff>0</xdr:colOff>
      <xdr:row>39</xdr:row>
      <xdr:rowOff>0</xdr:rowOff>
    </xdr:from>
    <xdr:ext cx="1053171" cy="1447256"/>
    <xdr:grpSp>
      <xdr:nvGrpSpPr>
        <xdr:cNvPr id="162" name="Group 161">
          <a:extLst>
            <a:ext uri="{FF2B5EF4-FFF2-40B4-BE49-F238E27FC236}">
              <a16:creationId xmlns:a16="http://schemas.microsoft.com/office/drawing/2014/main" id="{00000000-0008-0000-0400-0000A2000000}"/>
            </a:ext>
          </a:extLst>
        </xdr:cNvPr>
        <xdr:cNvGrpSpPr/>
      </xdr:nvGrpSpPr>
      <xdr:grpSpPr>
        <a:xfrm>
          <a:off x="45339000" y="10401300"/>
          <a:ext cx="1053171" cy="1447256"/>
          <a:chOff x="2712751" y="3734853"/>
          <a:chExt cx="1097274" cy="1343249"/>
        </a:xfrm>
        <a:solidFill>
          <a:schemeClr val="tx1"/>
        </a:solidFill>
      </xdr:grpSpPr>
      <xdr:sp macro="" textlink="">
        <xdr:nvSpPr>
          <xdr:cNvPr id="163" name="TextBox 41">
            <a:extLst>
              <a:ext uri="{FF2B5EF4-FFF2-40B4-BE49-F238E27FC236}">
                <a16:creationId xmlns:a16="http://schemas.microsoft.com/office/drawing/2014/main" id="{00000000-0008-0000-0400-0000A3000000}"/>
              </a:ext>
            </a:extLst>
          </xdr:cNvPr>
          <xdr:cNvSpPr txBox="1">
            <a:spLocks/>
          </xdr:cNvSpPr>
        </xdr:nvSpPr>
        <xdr:spPr>
          <a:xfrm>
            <a:off x="3261391" y="4100617"/>
            <a:ext cx="548634" cy="974277"/>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
            </a:r>
          </a:p>
          <a:p>
            <a:pPr algn="ctr"/>
            <a:r>
              <a:rPr lang="en-US" b="1">
                <a:solidFill>
                  <a:srgbClr val="00B050"/>
                </a:solidFill>
                <a:latin typeface="Arial" panose="020B0604020202020204" pitchFamily="34" charset="0"/>
                <a:cs typeface="Arial" panose="020B0604020202020204" pitchFamily="34" charset="0"/>
              </a:rPr>
              <a:t>T</a:t>
            </a:r>
          </a:p>
          <a:p>
            <a:pPr algn="ctr"/>
            <a:r>
              <a:rPr lang="en-US" b="1">
                <a:solidFill>
                  <a:srgbClr val="00B050"/>
                </a:solidFill>
                <a:latin typeface="Arial" panose="020B0604020202020204" pitchFamily="34" charset="0"/>
                <a:cs typeface="Arial" panose="020B0604020202020204" pitchFamily="34" charset="0"/>
              </a:rPr>
              <a:t>M</a:t>
            </a:r>
          </a:p>
        </xdr:txBody>
      </xdr:sp>
      <xdr:sp macro="" textlink="">
        <xdr:nvSpPr>
          <xdr:cNvPr id="164" name="TextBox 18">
            <a:extLst>
              <a:ext uri="{FF2B5EF4-FFF2-40B4-BE49-F238E27FC236}">
                <a16:creationId xmlns:a16="http://schemas.microsoft.com/office/drawing/2014/main" id="{00000000-0008-0000-0400-0000A4000000}"/>
              </a:ext>
            </a:extLst>
          </xdr:cNvPr>
          <xdr:cNvSpPr txBox="1"/>
        </xdr:nvSpPr>
        <xdr:spPr>
          <a:xfrm>
            <a:off x="2712771" y="3734856"/>
            <a:ext cx="365742" cy="36576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rPr>
              <a:t>4</a:t>
            </a:r>
          </a:p>
        </xdr:txBody>
      </xdr:sp>
      <xdr:sp macro="" textlink="">
        <xdr:nvSpPr>
          <xdr:cNvPr id="165" name="TextBox 53">
            <a:extLst>
              <a:ext uri="{FF2B5EF4-FFF2-40B4-BE49-F238E27FC236}">
                <a16:creationId xmlns:a16="http://schemas.microsoft.com/office/drawing/2014/main" id="{00000000-0008-0000-0400-0000A5000000}"/>
              </a:ext>
            </a:extLst>
          </xdr:cNvPr>
          <xdr:cNvSpPr txBox="1"/>
        </xdr:nvSpPr>
        <xdr:spPr>
          <a:xfrm>
            <a:off x="3078527" y="3734853"/>
            <a:ext cx="365742" cy="36576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rPr>
              <a:t>2</a:t>
            </a:r>
          </a:p>
        </xdr:txBody>
      </xdr:sp>
      <xdr:sp macro="" textlink="">
        <xdr:nvSpPr>
          <xdr:cNvPr id="166" name="TextBox 54">
            <a:extLst>
              <a:ext uri="{FF2B5EF4-FFF2-40B4-BE49-F238E27FC236}">
                <a16:creationId xmlns:a16="http://schemas.microsoft.com/office/drawing/2014/main" id="{00000000-0008-0000-0400-0000A6000000}"/>
              </a:ext>
            </a:extLst>
          </xdr:cNvPr>
          <xdr:cNvSpPr txBox="1"/>
        </xdr:nvSpPr>
        <xdr:spPr>
          <a:xfrm>
            <a:off x="3444283" y="3734857"/>
            <a:ext cx="365742" cy="36576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rPr>
              <a:t>0</a:t>
            </a:r>
          </a:p>
        </xdr:txBody>
      </xdr:sp>
      <xdr:sp macro="" textlink="">
        <xdr:nvSpPr>
          <xdr:cNvPr id="167" name="TextBox 21">
            <a:extLst>
              <a:ext uri="{FF2B5EF4-FFF2-40B4-BE49-F238E27FC236}">
                <a16:creationId xmlns:a16="http://schemas.microsoft.com/office/drawing/2014/main" id="{00000000-0008-0000-0400-0000A7000000}"/>
              </a:ext>
            </a:extLst>
          </xdr:cNvPr>
          <xdr:cNvSpPr txBox="1">
            <a:spLocks noChangeAspect="1"/>
          </xdr:cNvSpPr>
        </xdr:nvSpPr>
        <xdr:spPr>
          <a:xfrm>
            <a:off x="2712751" y="4100616"/>
            <a:ext cx="548640" cy="488742"/>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8" name="TextBox 22">
            <a:extLst>
              <a:ext uri="{FF2B5EF4-FFF2-40B4-BE49-F238E27FC236}">
                <a16:creationId xmlns:a16="http://schemas.microsoft.com/office/drawing/2014/main" id="{00000000-0008-0000-0400-0000A8000000}"/>
              </a:ext>
            </a:extLst>
          </xdr:cNvPr>
          <xdr:cNvSpPr txBox="1">
            <a:spLocks noChangeAspect="1"/>
          </xdr:cNvSpPr>
        </xdr:nvSpPr>
        <xdr:spPr>
          <a:xfrm>
            <a:off x="2712757" y="4589359"/>
            <a:ext cx="551848" cy="488743"/>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oneCellAnchor>
  <xdr:twoCellAnchor>
    <xdr:from>
      <xdr:col>32</xdr:col>
      <xdr:colOff>259769</xdr:colOff>
      <xdr:row>10</xdr:row>
      <xdr:rowOff>38</xdr:rowOff>
    </xdr:from>
    <xdr:to>
      <xdr:col>66</xdr:col>
      <xdr:colOff>1</xdr:colOff>
      <xdr:row>50</xdr:row>
      <xdr:rowOff>257269</xdr:rowOff>
    </xdr:to>
    <xdr:cxnSp macro="">
      <xdr:nvCxnSpPr>
        <xdr:cNvPr id="169" name="Elbow Connector 813">
          <a:extLst>
            <a:ext uri="{FF2B5EF4-FFF2-40B4-BE49-F238E27FC236}">
              <a16:creationId xmlns:a16="http://schemas.microsoft.com/office/drawing/2014/main" id="{00000000-0008-0000-0400-0000A9000000}"/>
            </a:ext>
          </a:extLst>
        </xdr:cNvPr>
        <xdr:cNvCxnSpPr>
          <a:stCxn id="416" idx="1"/>
          <a:endCxn id="261" idx="3"/>
        </xdr:cNvCxnSpPr>
      </xdr:nvCxnSpPr>
      <xdr:spPr>
        <a:xfrm rot="10800000" flipV="1">
          <a:off x="8572496" y="2597765"/>
          <a:ext cx="8572505" cy="10648140"/>
        </a:xfrm>
        <a:prstGeom prst="bentConnector3">
          <a:avLst>
            <a:gd name="adj1" fmla="val 63113"/>
          </a:avLst>
        </a:prstGeom>
        <a:noFill/>
        <a:ln w="38100" cap="rnd">
          <a:solidFill>
            <a:schemeClr val="accent3"/>
          </a:solidFill>
        </a:ln>
      </xdr:spPr>
    </xdr:cxnSp>
    <xdr:clientData/>
  </xdr:twoCellAnchor>
  <xdr:twoCellAnchor>
    <xdr:from>
      <xdr:col>208</xdr:col>
      <xdr:colOff>28868</xdr:colOff>
      <xdr:row>10</xdr:row>
      <xdr:rowOff>3619</xdr:rowOff>
    </xdr:from>
    <xdr:to>
      <xdr:col>214</xdr:col>
      <xdr:colOff>17639</xdr:colOff>
      <xdr:row>17</xdr:row>
      <xdr:rowOff>807</xdr:rowOff>
    </xdr:to>
    <xdr:grpSp>
      <xdr:nvGrpSpPr>
        <xdr:cNvPr id="188" name="Group 187">
          <a:extLst>
            <a:ext uri="{FF2B5EF4-FFF2-40B4-BE49-F238E27FC236}">
              <a16:creationId xmlns:a16="http://schemas.microsoft.com/office/drawing/2014/main" id="{00000000-0008-0000-0400-0000BC000000}"/>
            </a:ext>
          </a:extLst>
        </xdr:cNvPr>
        <xdr:cNvGrpSpPr/>
      </xdr:nvGrpSpPr>
      <xdr:grpSpPr>
        <a:xfrm>
          <a:off x="55502468" y="2670619"/>
          <a:ext cx="1588971" cy="1864088"/>
          <a:chOff x="23660653" y="8655327"/>
          <a:chExt cx="1570164" cy="1835976"/>
        </a:xfrm>
      </xdr:grpSpPr>
      <xdr:grpSp>
        <xdr:nvGrpSpPr>
          <xdr:cNvPr id="189" name="Group 188">
            <a:extLst>
              <a:ext uri="{FF2B5EF4-FFF2-40B4-BE49-F238E27FC236}">
                <a16:creationId xmlns:a16="http://schemas.microsoft.com/office/drawing/2014/main" id="{00000000-0008-0000-0400-0000BD000000}"/>
              </a:ext>
            </a:extLst>
          </xdr:cNvPr>
          <xdr:cNvGrpSpPr/>
        </xdr:nvGrpSpPr>
        <xdr:grpSpPr>
          <a:xfrm>
            <a:off x="23660653" y="8655327"/>
            <a:ext cx="1570164" cy="1049130"/>
            <a:chOff x="11405886" y="3448291"/>
            <a:chExt cx="1591519" cy="1061013"/>
          </a:xfrm>
        </xdr:grpSpPr>
        <xdr:sp macro="" textlink="">
          <xdr:nvSpPr>
            <xdr:cNvPr id="194" name="Rectangle 193">
              <a:extLst>
                <a:ext uri="{FF2B5EF4-FFF2-40B4-BE49-F238E27FC236}">
                  <a16:creationId xmlns:a16="http://schemas.microsoft.com/office/drawing/2014/main" id="{00000000-0008-0000-0400-0000C200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95" name="Straight Connector 194">
              <a:extLst>
                <a:ext uri="{FF2B5EF4-FFF2-40B4-BE49-F238E27FC236}">
                  <a16:creationId xmlns:a16="http://schemas.microsoft.com/office/drawing/2014/main" id="{00000000-0008-0000-0400-0000C3000000}"/>
                </a:ext>
              </a:extLst>
            </xdr:cNvPr>
            <xdr:cNvCxnSpPr>
              <a:stCxn id="194" idx="2"/>
            </xdr:cNvCxnSpPr>
          </xdr:nvCxnSpPr>
          <xdr:spPr>
            <a:xfrm>
              <a:off x="12201646" y="4244051"/>
              <a:ext cx="9" cy="265253"/>
            </a:xfrm>
            <a:prstGeom prst="line">
              <a:avLst/>
            </a:prstGeom>
            <a:noFill/>
            <a:ln w="38100" cap="rnd">
              <a:solidFill>
                <a:schemeClr val="accent4"/>
              </a:solidFill>
            </a:ln>
          </xdr:spPr>
        </xdr:cxnSp>
        <xdr:grpSp>
          <xdr:nvGrpSpPr>
            <xdr:cNvPr id="196" name="Group 195">
              <a:extLst>
                <a:ext uri="{FF2B5EF4-FFF2-40B4-BE49-F238E27FC236}">
                  <a16:creationId xmlns:a16="http://schemas.microsoft.com/office/drawing/2014/main" id="{00000000-0008-0000-0400-0000C4000000}"/>
                </a:ext>
              </a:extLst>
            </xdr:cNvPr>
            <xdr:cNvGrpSpPr/>
          </xdr:nvGrpSpPr>
          <xdr:grpSpPr>
            <a:xfrm>
              <a:off x="11519768" y="3528434"/>
              <a:ext cx="1363755" cy="635475"/>
              <a:chOff x="11518369" y="3553257"/>
              <a:chExt cx="1363755" cy="635475"/>
            </a:xfrm>
          </xdr:grpSpPr>
          <xdr:sp macro="" textlink="">
            <xdr:nvSpPr>
              <xdr:cNvPr id="197" name="Rounded Rectangle 1790">
                <a:extLst>
                  <a:ext uri="{FF2B5EF4-FFF2-40B4-BE49-F238E27FC236}">
                    <a16:creationId xmlns:a16="http://schemas.microsoft.com/office/drawing/2014/main" id="{00000000-0008-0000-0400-0000C500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198" name="Freeform 1791">
                <a:extLst>
                  <a:ext uri="{FF2B5EF4-FFF2-40B4-BE49-F238E27FC236}">
                    <a16:creationId xmlns:a16="http://schemas.microsoft.com/office/drawing/2014/main" id="{00000000-0008-0000-0400-0000C600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199" name="Group 198">
                <a:extLst>
                  <a:ext uri="{FF2B5EF4-FFF2-40B4-BE49-F238E27FC236}">
                    <a16:creationId xmlns:a16="http://schemas.microsoft.com/office/drawing/2014/main" id="{00000000-0008-0000-0400-0000C7000000}"/>
                  </a:ext>
                </a:extLst>
              </xdr:cNvPr>
              <xdr:cNvGrpSpPr/>
            </xdr:nvGrpSpPr>
            <xdr:grpSpPr>
              <a:xfrm>
                <a:off x="11634489" y="3942308"/>
                <a:ext cx="1135136" cy="111368"/>
                <a:chOff x="2807181" y="3520439"/>
                <a:chExt cx="911405" cy="94549"/>
              </a:xfrm>
            </xdr:grpSpPr>
            <xdr:cxnSp macro="">
              <xdr:nvCxnSpPr>
                <xdr:cNvPr id="202" name="Straight Connector 201">
                  <a:extLst>
                    <a:ext uri="{FF2B5EF4-FFF2-40B4-BE49-F238E27FC236}">
                      <a16:creationId xmlns:a16="http://schemas.microsoft.com/office/drawing/2014/main" id="{00000000-0008-0000-0400-0000CA00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203" name="Straight Connector 202">
                  <a:extLst>
                    <a:ext uri="{FF2B5EF4-FFF2-40B4-BE49-F238E27FC236}">
                      <a16:creationId xmlns:a16="http://schemas.microsoft.com/office/drawing/2014/main" id="{00000000-0008-0000-0400-0000CB00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204" name="Straight Connector 203">
                  <a:extLst>
                    <a:ext uri="{FF2B5EF4-FFF2-40B4-BE49-F238E27FC236}">
                      <a16:creationId xmlns:a16="http://schemas.microsoft.com/office/drawing/2014/main" id="{00000000-0008-0000-0400-0000CC00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205" name="Straight Connector 204">
                  <a:extLst>
                    <a:ext uri="{FF2B5EF4-FFF2-40B4-BE49-F238E27FC236}">
                      <a16:creationId xmlns:a16="http://schemas.microsoft.com/office/drawing/2014/main" id="{00000000-0008-0000-0400-0000CD00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206" name="Straight Connector 205">
                  <a:extLst>
                    <a:ext uri="{FF2B5EF4-FFF2-40B4-BE49-F238E27FC236}">
                      <a16:creationId xmlns:a16="http://schemas.microsoft.com/office/drawing/2014/main" id="{00000000-0008-0000-0400-0000CE00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207" name="Straight Connector 206">
                  <a:extLst>
                    <a:ext uri="{FF2B5EF4-FFF2-40B4-BE49-F238E27FC236}">
                      <a16:creationId xmlns:a16="http://schemas.microsoft.com/office/drawing/2014/main" id="{00000000-0008-0000-0400-0000CF00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208" name="Straight Connector 207">
                  <a:extLst>
                    <a:ext uri="{FF2B5EF4-FFF2-40B4-BE49-F238E27FC236}">
                      <a16:creationId xmlns:a16="http://schemas.microsoft.com/office/drawing/2014/main" id="{00000000-0008-0000-0400-0000D000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209" name="Straight Connector 208">
                  <a:extLst>
                    <a:ext uri="{FF2B5EF4-FFF2-40B4-BE49-F238E27FC236}">
                      <a16:creationId xmlns:a16="http://schemas.microsoft.com/office/drawing/2014/main" id="{00000000-0008-0000-0400-0000D100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210" name="Straight Connector 209">
                  <a:extLst>
                    <a:ext uri="{FF2B5EF4-FFF2-40B4-BE49-F238E27FC236}">
                      <a16:creationId xmlns:a16="http://schemas.microsoft.com/office/drawing/2014/main" id="{00000000-0008-0000-0400-0000D200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211" name="Straight Connector 210">
                  <a:extLst>
                    <a:ext uri="{FF2B5EF4-FFF2-40B4-BE49-F238E27FC236}">
                      <a16:creationId xmlns:a16="http://schemas.microsoft.com/office/drawing/2014/main" id="{00000000-0008-0000-0400-0000D300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212" name="Straight Connector 211">
                  <a:extLst>
                    <a:ext uri="{FF2B5EF4-FFF2-40B4-BE49-F238E27FC236}">
                      <a16:creationId xmlns:a16="http://schemas.microsoft.com/office/drawing/2014/main" id="{00000000-0008-0000-0400-0000D400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213" name="Straight Connector 212">
                  <a:extLst>
                    <a:ext uri="{FF2B5EF4-FFF2-40B4-BE49-F238E27FC236}">
                      <a16:creationId xmlns:a16="http://schemas.microsoft.com/office/drawing/2014/main" id="{00000000-0008-0000-0400-0000D500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214" name="Straight Connector 213">
                  <a:extLst>
                    <a:ext uri="{FF2B5EF4-FFF2-40B4-BE49-F238E27FC236}">
                      <a16:creationId xmlns:a16="http://schemas.microsoft.com/office/drawing/2014/main" id="{00000000-0008-0000-0400-0000D600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200" name="Straight Connector 199">
                <a:extLst>
                  <a:ext uri="{FF2B5EF4-FFF2-40B4-BE49-F238E27FC236}">
                    <a16:creationId xmlns:a16="http://schemas.microsoft.com/office/drawing/2014/main" id="{00000000-0008-0000-0400-0000C800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201" name="Straight Connector 200">
                <a:extLst>
                  <a:ext uri="{FF2B5EF4-FFF2-40B4-BE49-F238E27FC236}">
                    <a16:creationId xmlns:a16="http://schemas.microsoft.com/office/drawing/2014/main" id="{00000000-0008-0000-0400-0000C900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grpSp>
        <xdr:nvGrpSpPr>
          <xdr:cNvPr id="190" name="Group 189">
            <a:extLst>
              <a:ext uri="{FF2B5EF4-FFF2-40B4-BE49-F238E27FC236}">
                <a16:creationId xmlns:a16="http://schemas.microsoft.com/office/drawing/2014/main" id="{00000000-0008-0000-0400-0000BE000000}"/>
              </a:ext>
            </a:extLst>
          </xdr:cNvPr>
          <xdr:cNvGrpSpPr/>
        </xdr:nvGrpSpPr>
        <xdr:grpSpPr>
          <a:xfrm>
            <a:off x="23660653" y="9442174"/>
            <a:ext cx="1570164" cy="1049129"/>
            <a:chOff x="11430000" y="2126512"/>
            <a:chExt cx="1594884" cy="1063253"/>
          </a:xfrm>
        </xdr:grpSpPr>
        <xdr:sp macro="" textlink="">
          <xdr:nvSpPr>
            <xdr:cNvPr id="191" name="Rectangle 190">
              <a:extLst>
                <a:ext uri="{FF2B5EF4-FFF2-40B4-BE49-F238E27FC236}">
                  <a16:creationId xmlns:a16="http://schemas.microsoft.com/office/drawing/2014/main" id="{00000000-0008-0000-0400-0000BF00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92" name="Rounded Rectangle 1785">
              <a:extLst>
                <a:ext uri="{FF2B5EF4-FFF2-40B4-BE49-F238E27FC236}">
                  <a16:creationId xmlns:a16="http://schemas.microsoft.com/office/drawing/2014/main" id="{00000000-0008-0000-0400-0000C000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193" name="Straight Connector 192">
              <a:extLst>
                <a:ext uri="{FF2B5EF4-FFF2-40B4-BE49-F238E27FC236}">
                  <a16:creationId xmlns:a16="http://schemas.microsoft.com/office/drawing/2014/main" id="{00000000-0008-0000-0400-0000C1000000}"/>
                </a:ext>
              </a:extLst>
            </xdr:cNvPr>
            <xdr:cNvCxnSpPr>
              <a:stCxn id="191" idx="2"/>
            </xdr:cNvCxnSpPr>
          </xdr:nvCxnSpPr>
          <xdr:spPr>
            <a:xfrm>
              <a:off x="12227442" y="2923953"/>
              <a:ext cx="0" cy="265812"/>
            </a:xfrm>
            <a:prstGeom prst="line">
              <a:avLst/>
            </a:prstGeom>
            <a:noFill/>
            <a:ln w="38100" cap="rnd">
              <a:solidFill>
                <a:schemeClr val="accent4"/>
              </a:solidFill>
            </a:ln>
          </xdr:spPr>
        </xdr:cxnSp>
      </xdr:grpSp>
    </xdr:grpSp>
    <xdr:clientData/>
  </xdr:twoCellAnchor>
  <xdr:twoCellAnchor>
    <xdr:from>
      <xdr:col>176</xdr:col>
      <xdr:colOff>10781</xdr:colOff>
      <xdr:row>38</xdr:row>
      <xdr:rowOff>257658</xdr:rowOff>
    </xdr:from>
    <xdr:to>
      <xdr:col>182</xdr:col>
      <xdr:colOff>9758</xdr:colOff>
      <xdr:row>47</xdr:row>
      <xdr:rowOff>1</xdr:rowOff>
    </xdr:to>
    <xdr:grpSp>
      <xdr:nvGrpSpPr>
        <xdr:cNvPr id="215" name="Group 214">
          <a:extLst>
            <a:ext uri="{FF2B5EF4-FFF2-40B4-BE49-F238E27FC236}">
              <a16:creationId xmlns:a16="http://schemas.microsoft.com/office/drawing/2014/main" id="{00000000-0008-0000-0400-0000D7000000}"/>
            </a:ext>
          </a:extLst>
        </xdr:cNvPr>
        <xdr:cNvGrpSpPr/>
      </xdr:nvGrpSpPr>
      <xdr:grpSpPr>
        <a:xfrm>
          <a:off x="46949981" y="10392258"/>
          <a:ext cx="1599177" cy="2142643"/>
          <a:chOff x="23660653" y="8655327"/>
          <a:chExt cx="1570164" cy="2098260"/>
        </a:xfrm>
      </xdr:grpSpPr>
      <xdr:grpSp>
        <xdr:nvGrpSpPr>
          <xdr:cNvPr id="216" name="Group 215">
            <a:extLst>
              <a:ext uri="{FF2B5EF4-FFF2-40B4-BE49-F238E27FC236}">
                <a16:creationId xmlns:a16="http://schemas.microsoft.com/office/drawing/2014/main" id="{00000000-0008-0000-0400-0000D8000000}"/>
              </a:ext>
            </a:extLst>
          </xdr:cNvPr>
          <xdr:cNvGrpSpPr/>
        </xdr:nvGrpSpPr>
        <xdr:grpSpPr>
          <a:xfrm>
            <a:off x="23660653" y="8655327"/>
            <a:ext cx="1570164" cy="1049130"/>
            <a:chOff x="11405886" y="3448291"/>
            <a:chExt cx="1591519" cy="1061013"/>
          </a:xfrm>
        </xdr:grpSpPr>
        <xdr:sp macro="" textlink="">
          <xdr:nvSpPr>
            <xdr:cNvPr id="221" name="Rectangle 220">
              <a:extLst>
                <a:ext uri="{FF2B5EF4-FFF2-40B4-BE49-F238E27FC236}">
                  <a16:creationId xmlns:a16="http://schemas.microsoft.com/office/drawing/2014/main" id="{00000000-0008-0000-0400-0000DD00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22" name="Straight Connector 221">
              <a:extLst>
                <a:ext uri="{FF2B5EF4-FFF2-40B4-BE49-F238E27FC236}">
                  <a16:creationId xmlns:a16="http://schemas.microsoft.com/office/drawing/2014/main" id="{00000000-0008-0000-0400-0000DE000000}"/>
                </a:ext>
              </a:extLst>
            </xdr:cNvPr>
            <xdr:cNvCxnSpPr>
              <a:stCxn id="221" idx="2"/>
            </xdr:cNvCxnSpPr>
          </xdr:nvCxnSpPr>
          <xdr:spPr>
            <a:xfrm>
              <a:off x="12201646" y="4244051"/>
              <a:ext cx="9" cy="265253"/>
            </a:xfrm>
            <a:prstGeom prst="line">
              <a:avLst/>
            </a:prstGeom>
            <a:noFill/>
            <a:ln w="38100" cap="rnd">
              <a:solidFill>
                <a:schemeClr val="accent4"/>
              </a:solidFill>
            </a:ln>
          </xdr:spPr>
        </xdr:cxnSp>
        <xdr:grpSp>
          <xdr:nvGrpSpPr>
            <xdr:cNvPr id="223" name="Group 222">
              <a:extLst>
                <a:ext uri="{FF2B5EF4-FFF2-40B4-BE49-F238E27FC236}">
                  <a16:creationId xmlns:a16="http://schemas.microsoft.com/office/drawing/2014/main" id="{00000000-0008-0000-0400-0000DF000000}"/>
                </a:ext>
              </a:extLst>
            </xdr:cNvPr>
            <xdr:cNvGrpSpPr/>
          </xdr:nvGrpSpPr>
          <xdr:grpSpPr>
            <a:xfrm>
              <a:off x="11519768" y="3528434"/>
              <a:ext cx="1363755" cy="635475"/>
              <a:chOff x="11518369" y="3553257"/>
              <a:chExt cx="1363755" cy="635475"/>
            </a:xfrm>
          </xdr:grpSpPr>
          <xdr:sp macro="" textlink="">
            <xdr:nvSpPr>
              <xdr:cNvPr id="224" name="Rounded Rectangle 1817">
                <a:extLst>
                  <a:ext uri="{FF2B5EF4-FFF2-40B4-BE49-F238E27FC236}">
                    <a16:creationId xmlns:a16="http://schemas.microsoft.com/office/drawing/2014/main" id="{00000000-0008-0000-0400-0000E000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225" name="Freeform 1818">
                <a:extLst>
                  <a:ext uri="{FF2B5EF4-FFF2-40B4-BE49-F238E27FC236}">
                    <a16:creationId xmlns:a16="http://schemas.microsoft.com/office/drawing/2014/main" id="{00000000-0008-0000-0400-0000E100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226" name="Group 225">
                <a:extLst>
                  <a:ext uri="{FF2B5EF4-FFF2-40B4-BE49-F238E27FC236}">
                    <a16:creationId xmlns:a16="http://schemas.microsoft.com/office/drawing/2014/main" id="{00000000-0008-0000-0400-0000E2000000}"/>
                  </a:ext>
                </a:extLst>
              </xdr:cNvPr>
              <xdr:cNvGrpSpPr/>
            </xdr:nvGrpSpPr>
            <xdr:grpSpPr>
              <a:xfrm>
                <a:off x="11634489" y="3942308"/>
                <a:ext cx="1135136" cy="111368"/>
                <a:chOff x="2807181" y="3520439"/>
                <a:chExt cx="911405" cy="94549"/>
              </a:xfrm>
            </xdr:grpSpPr>
            <xdr:cxnSp macro="">
              <xdr:nvCxnSpPr>
                <xdr:cNvPr id="229" name="Straight Connector 228">
                  <a:extLst>
                    <a:ext uri="{FF2B5EF4-FFF2-40B4-BE49-F238E27FC236}">
                      <a16:creationId xmlns:a16="http://schemas.microsoft.com/office/drawing/2014/main" id="{00000000-0008-0000-0400-0000E500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230" name="Straight Connector 229">
                  <a:extLst>
                    <a:ext uri="{FF2B5EF4-FFF2-40B4-BE49-F238E27FC236}">
                      <a16:creationId xmlns:a16="http://schemas.microsoft.com/office/drawing/2014/main" id="{00000000-0008-0000-0400-0000E600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231" name="Straight Connector 230">
                  <a:extLst>
                    <a:ext uri="{FF2B5EF4-FFF2-40B4-BE49-F238E27FC236}">
                      <a16:creationId xmlns:a16="http://schemas.microsoft.com/office/drawing/2014/main" id="{00000000-0008-0000-0400-0000E700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232" name="Straight Connector 231">
                  <a:extLst>
                    <a:ext uri="{FF2B5EF4-FFF2-40B4-BE49-F238E27FC236}">
                      <a16:creationId xmlns:a16="http://schemas.microsoft.com/office/drawing/2014/main" id="{00000000-0008-0000-0400-0000E800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233" name="Straight Connector 232">
                  <a:extLst>
                    <a:ext uri="{FF2B5EF4-FFF2-40B4-BE49-F238E27FC236}">
                      <a16:creationId xmlns:a16="http://schemas.microsoft.com/office/drawing/2014/main" id="{00000000-0008-0000-0400-0000E900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234" name="Straight Connector 233">
                  <a:extLst>
                    <a:ext uri="{FF2B5EF4-FFF2-40B4-BE49-F238E27FC236}">
                      <a16:creationId xmlns:a16="http://schemas.microsoft.com/office/drawing/2014/main" id="{00000000-0008-0000-0400-0000EA00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235" name="Straight Connector 234">
                  <a:extLst>
                    <a:ext uri="{FF2B5EF4-FFF2-40B4-BE49-F238E27FC236}">
                      <a16:creationId xmlns:a16="http://schemas.microsoft.com/office/drawing/2014/main" id="{00000000-0008-0000-0400-0000EB00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236" name="Straight Connector 235">
                  <a:extLst>
                    <a:ext uri="{FF2B5EF4-FFF2-40B4-BE49-F238E27FC236}">
                      <a16:creationId xmlns:a16="http://schemas.microsoft.com/office/drawing/2014/main" id="{00000000-0008-0000-0400-0000EC00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237" name="Straight Connector 236">
                  <a:extLst>
                    <a:ext uri="{FF2B5EF4-FFF2-40B4-BE49-F238E27FC236}">
                      <a16:creationId xmlns:a16="http://schemas.microsoft.com/office/drawing/2014/main" id="{00000000-0008-0000-0400-0000ED00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238" name="Straight Connector 237">
                  <a:extLst>
                    <a:ext uri="{FF2B5EF4-FFF2-40B4-BE49-F238E27FC236}">
                      <a16:creationId xmlns:a16="http://schemas.microsoft.com/office/drawing/2014/main" id="{00000000-0008-0000-0400-0000EE00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239" name="Straight Connector 238">
                  <a:extLst>
                    <a:ext uri="{FF2B5EF4-FFF2-40B4-BE49-F238E27FC236}">
                      <a16:creationId xmlns:a16="http://schemas.microsoft.com/office/drawing/2014/main" id="{00000000-0008-0000-0400-0000EF00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240" name="Straight Connector 239">
                  <a:extLst>
                    <a:ext uri="{FF2B5EF4-FFF2-40B4-BE49-F238E27FC236}">
                      <a16:creationId xmlns:a16="http://schemas.microsoft.com/office/drawing/2014/main" id="{00000000-0008-0000-0400-0000F000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241" name="Straight Connector 240">
                  <a:extLst>
                    <a:ext uri="{FF2B5EF4-FFF2-40B4-BE49-F238E27FC236}">
                      <a16:creationId xmlns:a16="http://schemas.microsoft.com/office/drawing/2014/main" id="{00000000-0008-0000-0400-0000F100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227" name="Straight Connector 226">
                <a:extLst>
                  <a:ext uri="{FF2B5EF4-FFF2-40B4-BE49-F238E27FC236}">
                    <a16:creationId xmlns:a16="http://schemas.microsoft.com/office/drawing/2014/main" id="{00000000-0008-0000-0400-0000E300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228" name="Straight Connector 227">
                <a:extLst>
                  <a:ext uri="{FF2B5EF4-FFF2-40B4-BE49-F238E27FC236}">
                    <a16:creationId xmlns:a16="http://schemas.microsoft.com/office/drawing/2014/main" id="{00000000-0008-0000-0400-0000E400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grpSp>
        <xdr:nvGrpSpPr>
          <xdr:cNvPr id="217" name="Group 216">
            <a:extLst>
              <a:ext uri="{FF2B5EF4-FFF2-40B4-BE49-F238E27FC236}">
                <a16:creationId xmlns:a16="http://schemas.microsoft.com/office/drawing/2014/main" id="{00000000-0008-0000-0400-0000D9000000}"/>
              </a:ext>
            </a:extLst>
          </xdr:cNvPr>
          <xdr:cNvGrpSpPr/>
        </xdr:nvGrpSpPr>
        <xdr:grpSpPr>
          <a:xfrm>
            <a:off x="23660653" y="9442174"/>
            <a:ext cx="1570164" cy="1311413"/>
            <a:chOff x="11430000" y="2126512"/>
            <a:chExt cx="1594884" cy="1329068"/>
          </a:xfrm>
        </xdr:grpSpPr>
        <xdr:sp macro="" textlink="">
          <xdr:nvSpPr>
            <xdr:cNvPr id="218" name="Rectangle 217">
              <a:extLst>
                <a:ext uri="{FF2B5EF4-FFF2-40B4-BE49-F238E27FC236}">
                  <a16:creationId xmlns:a16="http://schemas.microsoft.com/office/drawing/2014/main" id="{00000000-0008-0000-0400-0000DA00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19" name="Rounded Rectangle 1812">
              <a:extLst>
                <a:ext uri="{FF2B5EF4-FFF2-40B4-BE49-F238E27FC236}">
                  <a16:creationId xmlns:a16="http://schemas.microsoft.com/office/drawing/2014/main" id="{00000000-0008-0000-0400-0000DB00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220" name="Straight Connector 219">
              <a:extLst>
                <a:ext uri="{FF2B5EF4-FFF2-40B4-BE49-F238E27FC236}">
                  <a16:creationId xmlns:a16="http://schemas.microsoft.com/office/drawing/2014/main" id="{00000000-0008-0000-0400-0000DC000000}"/>
                </a:ext>
              </a:extLst>
            </xdr:cNvPr>
            <xdr:cNvCxnSpPr>
              <a:stCxn id="218" idx="2"/>
            </xdr:cNvCxnSpPr>
          </xdr:nvCxnSpPr>
          <xdr:spPr>
            <a:xfrm>
              <a:off x="12227442" y="2923953"/>
              <a:ext cx="1793" cy="531627"/>
            </a:xfrm>
            <a:prstGeom prst="line">
              <a:avLst/>
            </a:prstGeom>
            <a:noFill/>
            <a:ln w="38100" cap="rnd">
              <a:solidFill>
                <a:schemeClr val="accent4"/>
              </a:solidFill>
            </a:ln>
          </xdr:spPr>
        </xdr:cxnSp>
      </xdr:grpSp>
    </xdr:grpSp>
    <xdr:clientData/>
  </xdr:twoCellAnchor>
  <xdr:twoCellAnchor>
    <xdr:from>
      <xdr:col>91</xdr:col>
      <xdr:colOff>0</xdr:colOff>
      <xdr:row>61</xdr:row>
      <xdr:rowOff>15</xdr:rowOff>
    </xdr:from>
    <xdr:to>
      <xdr:col>95</xdr:col>
      <xdr:colOff>0</xdr:colOff>
      <xdr:row>61</xdr:row>
      <xdr:rowOff>11782</xdr:rowOff>
    </xdr:to>
    <xdr:cxnSp macro="">
      <xdr:nvCxnSpPr>
        <xdr:cNvPr id="245" name="Straight Connector 244">
          <a:extLst>
            <a:ext uri="{FF2B5EF4-FFF2-40B4-BE49-F238E27FC236}">
              <a16:creationId xmlns:a16="http://schemas.microsoft.com/office/drawing/2014/main" id="{00000000-0008-0000-0400-0000F5000000}"/>
            </a:ext>
          </a:extLst>
        </xdr:cNvPr>
        <xdr:cNvCxnSpPr>
          <a:stCxn id="1349" idx="1"/>
          <a:endCxn id="1553" idx="3"/>
        </xdr:cNvCxnSpPr>
      </xdr:nvCxnSpPr>
      <xdr:spPr>
        <a:xfrm flipH="1">
          <a:off x="24269700" y="16268715"/>
          <a:ext cx="1066800" cy="11767"/>
        </a:xfrm>
        <a:prstGeom prst="line">
          <a:avLst/>
        </a:prstGeom>
        <a:noFill/>
        <a:ln w="38100" cap="rnd">
          <a:solidFill>
            <a:schemeClr val="accent3"/>
          </a:solidFill>
          <a:prstDash val="lgDashDotDot"/>
        </a:ln>
      </xdr:spPr>
    </xdr:cxnSp>
    <xdr:clientData/>
  </xdr:twoCellAnchor>
  <xdr:twoCellAnchor>
    <xdr:from>
      <xdr:col>92</xdr:col>
      <xdr:colOff>259839</xdr:colOff>
      <xdr:row>56</xdr:row>
      <xdr:rowOff>93</xdr:rowOff>
    </xdr:from>
    <xdr:to>
      <xdr:col>95</xdr:col>
      <xdr:colOff>0</xdr:colOff>
      <xdr:row>58</xdr:row>
      <xdr:rowOff>3816</xdr:rowOff>
    </xdr:to>
    <xdr:cxnSp macro="">
      <xdr:nvCxnSpPr>
        <xdr:cNvPr id="246" name="Elbow Connector 2132">
          <a:extLst>
            <a:ext uri="{FF2B5EF4-FFF2-40B4-BE49-F238E27FC236}">
              <a16:creationId xmlns:a16="http://schemas.microsoft.com/office/drawing/2014/main" id="{00000000-0008-0000-0400-0000F6000000}"/>
            </a:ext>
          </a:extLst>
        </xdr:cNvPr>
        <xdr:cNvCxnSpPr>
          <a:stCxn id="1382" idx="0"/>
          <a:endCxn id="385" idx="0"/>
        </xdr:cNvCxnSpPr>
      </xdr:nvCxnSpPr>
      <xdr:spPr>
        <a:xfrm rot="5400000" flipH="1" flipV="1">
          <a:off x="24797808" y="14933724"/>
          <a:ext cx="537123" cy="540261"/>
        </a:xfrm>
        <a:prstGeom prst="bentConnector2">
          <a:avLst/>
        </a:prstGeom>
        <a:noFill/>
        <a:ln w="38100" cap="rnd">
          <a:solidFill>
            <a:schemeClr val="accent3"/>
          </a:solidFill>
          <a:prstDash val="lgDashDotDot"/>
        </a:ln>
      </xdr:spPr>
    </xdr:cxnSp>
    <xdr:clientData/>
  </xdr:twoCellAnchor>
  <xdr:twoCellAnchor>
    <xdr:from>
      <xdr:col>22</xdr:col>
      <xdr:colOff>1</xdr:colOff>
      <xdr:row>55</xdr:row>
      <xdr:rowOff>257262</xdr:rowOff>
    </xdr:from>
    <xdr:to>
      <xdr:col>27</xdr:col>
      <xdr:colOff>6</xdr:colOff>
      <xdr:row>58</xdr:row>
      <xdr:rowOff>255214</xdr:rowOff>
    </xdr:to>
    <xdr:cxnSp macro="">
      <xdr:nvCxnSpPr>
        <xdr:cNvPr id="247" name="Elbow Connector 2152">
          <a:extLst>
            <a:ext uri="{FF2B5EF4-FFF2-40B4-BE49-F238E27FC236}">
              <a16:creationId xmlns:a16="http://schemas.microsoft.com/office/drawing/2014/main" id="{00000000-0008-0000-0400-0000F7000000}"/>
            </a:ext>
          </a:extLst>
        </xdr:cNvPr>
        <xdr:cNvCxnSpPr>
          <a:stCxn id="331" idx="0"/>
          <a:endCxn id="268" idx="1"/>
        </xdr:cNvCxnSpPr>
      </xdr:nvCxnSpPr>
      <xdr:spPr>
        <a:xfrm flipV="1">
          <a:off x="5715001" y="14544762"/>
          <a:ext cx="1298869" cy="777270"/>
        </a:xfrm>
        <a:prstGeom prst="bentConnector3">
          <a:avLst>
            <a:gd name="adj1" fmla="val 58965"/>
          </a:avLst>
        </a:prstGeom>
        <a:noFill/>
        <a:ln w="38100" cap="rnd">
          <a:solidFill>
            <a:schemeClr val="accent3"/>
          </a:solidFill>
          <a:prstDash val="solid"/>
        </a:ln>
      </xdr:spPr>
    </xdr:cxnSp>
    <xdr:clientData/>
  </xdr:twoCellAnchor>
  <xdr:twoCellAnchor>
    <xdr:from>
      <xdr:col>22</xdr:col>
      <xdr:colOff>1</xdr:colOff>
      <xdr:row>53</xdr:row>
      <xdr:rowOff>257271</xdr:rowOff>
    </xdr:from>
    <xdr:to>
      <xdr:col>27</xdr:col>
      <xdr:colOff>0</xdr:colOff>
      <xdr:row>55</xdr:row>
      <xdr:rowOff>255593</xdr:rowOff>
    </xdr:to>
    <xdr:cxnSp macro="">
      <xdr:nvCxnSpPr>
        <xdr:cNvPr id="248" name="Elbow Connector 2162">
          <a:extLst>
            <a:ext uri="{FF2B5EF4-FFF2-40B4-BE49-F238E27FC236}">
              <a16:creationId xmlns:a16="http://schemas.microsoft.com/office/drawing/2014/main" id="{00000000-0008-0000-0400-0000F8000000}"/>
            </a:ext>
          </a:extLst>
        </xdr:cNvPr>
        <xdr:cNvCxnSpPr>
          <a:stCxn id="321" idx="0"/>
          <a:endCxn id="263" idx="1"/>
        </xdr:cNvCxnSpPr>
      </xdr:nvCxnSpPr>
      <xdr:spPr>
        <a:xfrm flipV="1">
          <a:off x="5715001" y="14025226"/>
          <a:ext cx="1298863" cy="517867"/>
        </a:xfrm>
        <a:prstGeom prst="bentConnector3">
          <a:avLst>
            <a:gd name="adj1" fmla="val 39655"/>
          </a:avLst>
        </a:prstGeom>
        <a:noFill/>
        <a:ln w="38100" cap="rnd">
          <a:solidFill>
            <a:srgbClr val="0070C0"/>
          </a:solidFill>
          <a:prstDash val="dash"/>
        </a:ln>
      </xdr:spPr>
    </xdr:cxnSp>
    <xdr:clientData/>
  </xdr:twoCellAnchor>
  <xdr:twoCellAnchor>
    <xdr:from>
      <xdr:col>25</xdr:col>
      <xdr:colOff>20</xdr:colOff>
      <xdr:row>49</xdr:row>
      <xdr:rowOff>1896</xdr:rowOff>
    </xdr:from>
    <xdr:to>
      <xdr:col>27</xdr:col>
      <xdr:colOff>6</xdr:colOff>
      <xdr:row>49</xdr:row>
      <xdr:rowOff>257278</xdr:rowOff>
    </xdr:to>
    <xdr:cxnSp macro="">
      <xdr:nvCxnSpPr>
        <xdr:cNvPr id="249" name="Elbow Connector 2197">
          <a:extLst>
            <a:ext uri="{FF2B5EF4-FFF2-40B4-BE49-F238E27FC236}">
              <a16:creationId xmlns:a16="http://schemas.microsoft.com/office/drawing/2014/main" id="{00000000-0008-0000-0400-0000F9000000}"/>
            </a:ext>
          </a:extLst>
        </xdr:cNvPr>
        <xdr:cNvCxnSpPr>
          <a:stCxn id="251" idx="3"/>
          <a:endCxn id="260" idx="1"/>
        </xdr:cNvCxnSpPr>
      </xdr:nvCxnSpPr>
      <xdr:spPr>
        <a:xfrm>
          <a:off x="6754111" y="12900478"/>
          <a:ext cx="540313" cy="255382"/>
        </a:xfrm>
        <a:prstGeom prst="bentConnector3">
          <a:avLst>
            <a:gd name="adj1" fmla="val 50000"/>
          </a:avLst>
        </a:prstGeom>
        <a:noFill/>
        <a:ln w="38100" cap="rnd">
          <a:solidFill>
            <a:schemeClr val="accent6">
              <a:lumMod val="60000"/>
              <a:lumOff val="40000"/>
            </a:schemeClr>
          </a:solidFill>
          <a:prstDash val="dashDot"/>
        </a:ln>
      </xdr:spPr>
    </xdr:cxnSp>
    <xdr:clientData/>
  </xdr:twoCellAnchor>
  <xdr:twoCellAnchor>
    <xdr:from>
      <xdr:col>22</xdr:col>
      <xdr:colOff>1</xdr:colOff>
      <xdr:row>48</xdr:row>
      <xdr:rowOff>1</xdr:rowOff>
    </xdr:from>
    <xdr:to>
      <xdr:col>25</xdr:col>
      <xdr:colOff>20</xdr:colOff>
      <xdr:row>51</xdr:row>
      <xdr:rowOff>263012</xdr:rowOff>
    </xdr:to>
    <xdr:grpSp>
      <xdr:nvGrpSpPr>
        <xdr:cNvPr id="250" name="Group 249">
          <a:extLst>
            <a:ext uri="{FF2B5EF4-FFF2-40B4-BE49-F238E27FC236}">
              <a16:creationId xmlns:a16="http://schemas.microsoft.com/office/drawing/2014/main" id="{00000000-0008-0000-0400-0000FA000000}"/>
            </a:ext>
          </a:extLst>
        </xdr:cNvPr>
        <xdr:cNvGrpSpPr/>
      </xdr:nvGrpSpPr>
      <xdr:grpSpPr>
        <a:xfrm>
          <a:off x="5867401" y="12801601"/>
          <a:ext cx="800119" cy="1063111"/>
          <a:chOff x="20289932" y="7739063"/>
          <a:chExt cx="792342" cy="1059827"/>
        </a:xfrm>
      </xdr:grpSpPr>
      <xdr:sp macro="" textlink="">
        <xdr:nvSpPr>
          <xdr:cNvPr id="251" name="Rectangle 250">
            <a:extLst>
              <a:ext uri="{FF2B5EF4-FFF2-40B4-BE49-F238E27FC236}">
                <a16:creationId xmlns:a16="http://schemas.microsoft.com/office/drawing/2014/main" id="{00000000-0008-0000-0400-0000FB000000}"/>
              </a:ext>
            </a:extLst>
          </xdr:cNvPr>
          <xdr:cNvSpPr/>
        </xdr:nvSpPr>
        <xdr:spPr>
          <a:xfrm>
            <a:off x="20548545" y="7739063"/>
            <a:ext cx="533729" cy="53372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52" name="Straight Connector 251">
            <a:extLst>
              <a:ext uri="{FF2B5EF4-FFF2-40B4-BE49-F238E27FC236}">
                <a16:creationId xmlns:a16="http://schemas.microsoft.com/office/drawing/2014/main" id="{00000000-0008-0000-0400-0000FC000000}"/>
              </a:ext>
            </a:extLst>
          </xdr:cNvPr>
          <xdr:cNvCxnSpPr>
            <a:stCxn id="6" idx="0"/>
            <a:endCxn id="254" idx="0"/>
          </xdr:cNvCxnSpPr>
        </xdr:nvCxnSpPr>
        <xdr:spPr>
          <a:xfrm flipV="1">
            <a:off x="20289932" y="7999041"/>
            <a:ext cx="414664" cy="3954"/>
          </a:xfrm>
          <a:prstGeom prst="line">
            <a:avLst/>
          </a:prstGeom>
          <a:noFill/>
          <a:ln w="38100" cap="rnd">
            <a:solidFill>
              <a:schemeClr val="accent6">
                <a:lumMod val="60000"/>
                <a:lumOff val="40000"/>
              </a:schemeClr>
            </a:solidFill>
            <a:prstDash val="solid"/>
          </a:ln>
        </xdr:spPr>
      </xdr:cxnSp>
      <xdr:cxnSp macro="">
        <xdr:nvCxnSpPr>
          <xdr:cNvPr id="253" name="Straight Connector 252">
            <a:extLst>
              <a:ext uri="{FF2B5EF4-FFF2-40B4-BE49-F238E27FC236}">
                <a16:creationId xmlns:a16="http://schemas.microsoft.com/office/drawing/2014/main" id="{00000000-0008-0000-0400-0000FD000000}"/>
              </a:ext>
            </a:extLst>
          </xdr:cNvPr>
          <xdr:cNvCxnSpPr/>
        </xdr:nvCxnSpPr>
        <xdr:spPr>
          <a:xfrm flipV="1">
            <a:off x="20815409" y="7946113"/>
            <a:ext cx="0" cy="852777"/>
          </a:xfrm>
          <a:prstGeom prst="line">
            <a:avLst/>
          </a:prstGeom>
          <a:noFill/>
          <a:ln w="38100" cap="rnd">
            <a:solidFill>
              <a:schemeClr val="accent3"/>
            </a:solidFill>
            <a:prstDash val="solid"/>
          </a:ln>
        </xdr:spPr>
      </xdr:cxnSp>
      <xdr:sp macro="" textlink="">
        <xdr:nvSpPr>
          <xdr:cNvPr id="254" name="Arc 253">
            <a:extLst>
              <a:ext uri="{FF2B5EF4-FFF2-40B4-BE49-F238E27FC236}">
                <a16:creationId xmlns:a16="http://schemas.microsoft.com/office/drawing/2014/main" id="{00000000-0008-0000-0400-0000FE000000}"/>
              </a:ext>
            </a:extLst>
          </xdr:cNvPr>
          <xdr:cNvSpPr/>
        </xdr:nvSpPr>
        <xdr:spPr>
          <a:xfrm>
            <a:off x="20704559" y="7868868"/>
            <a:ext cx="248379" cy="266874"/>
          </a:xfrm>
          <a:prstGeom prst="arc">
            <a:avLst>
              <a:gd name="adj1" fmla="val 10887746"/>
              <a:gd name="adj2" fmla="val 0"/>
            </a:avLst>
          </a:prstGeom>
          <a:noFill/>
          <a:ln w="38100" cap="rnd">
            <a:solidFill>
              <a:schemeClr val="accent6">
                <a:lumMod val="60000"/>
                <a:lumOff val="40000"/>
              </a:schemeClr>
            </a:solidFill>
            <a:prstDash val="solid"/>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255" name="Straight Connector 254">
            <a:extLst>
              <a:ext uri="{FF2B5EF4-FFF2-40B4-BE49-F238E27FC236}">
                <a16:creationId xmlns:a16="http://schemas.microsoft.com/office/drawing/2014/main" id="{00000000-0008-0000-0400-0000FF000000}"/>
              </a:ext>
            </a:extLst>
          </xdr:cNvPr>
          <xdr:cNvCxnSpPr>
            <a:stCxn id="254" idx="2"/>
            <a:endCxn id="251" idx="3"/>
          </xdr:cNvCxnSpPr>
        </xdr:nvCxnSpPr>
        <xdr:spPr>
          <a:xfrm>
            <a:off x="20952938" y="8002305"/>
            <a:ext cx="129336" cy="3622"/>
          </a:xfrm>
          <a:prstGeom prst="line">
            <a:avLst/>
          </a:prstGeom>
          <a:noFill/>
          <a:ln w="38100" cap="rnd">
            <a:solidFill>
              <a:schemeClr val="accent6">
                <a:lumMod val="60000"/>
                <a:lumOff val="40000"/>
              </a:schemeClr>
            </a:solidFill>
            <a:prstDash val="solid"/>
          </a:ln>
        </xdr:spPr>
      </xdr:cxnSp>
      <xdr:cxnSp macro="">
        <xdr:nvCxnSpPr>
          <xdr:cNvPr id="256" name="Straight Connector 255">
            <a:extLst>
              <a:ext uri="{FF2B5EF4-FFF2-40B4-BE49-F238E27FC236}">
                <a16:creationId xmlns:a16="http://schemas.microsoft.com/office/drawing/2014/main" id="{00000000-0008-0000-0400-000000010000}"/>
              </a:ext>
            </a:extLst>
          </xdr:cNvPr>
          <xdr:cNvCxnSpPr/>
        </xdr:nvCxnSpPr>
        <xdr:spPr>
          <a:xfrm>
            <a:off x="20815409" y="7739065"/>
            <a:ext cx="0" cy="69016"/>
          </a:xfrm>
          <a:prstGeom prst="line">
            <a:avLst/>
          </a:prstGeom>
          <a:noFill/>
          <a:ln w="38100" cap="rnd">
            <a:solidFill>
              <a:schemeClr val="accent3"/>
            </a:solidFill>
            <a:prstDash val="dashDot"/>
          </a:ln>
        </xdr:spPr>
      </xdr:cxnSp>
    </xdr:grpSp>
    <xdr:clientData/>
  </xdr:twoCellAnchor>
  <xdr:oneCellAnchor>
    <xdr:from>
      <xdr:col>23</xdr:col>
      <xdr:colOff>0</xdr:colOff>
      <xdr:row>51</xdr:row>
      <xdr:rowOff>257260</xdr:rowOff>
    </xdr:from>
    <xdr:ext cx="1039091" cy="20"/>
    <xdr:cxnSp macro="">
      <xdr:nvCxnSpPr>
        <xdr:cNvPr id="257" name="Straight Connector 256">
          <a:extLst>
            <a:ext uri="{FF2B5EF4-FFF2-40B4-BE49-F238E27FC236}">
              <a16:creationId xmlns:a16="http://schemas.microsoft.com/office/drawing/2014/main" id="{00000000-0008-0000-0400-000001010000}"/>
            </a:ext>
          </a:extLst>
        </xdr:cNvPr>
        <xdr:cNvCxnSpPr>
          <a:stCxn id="274" idx="0"/>
          <a:endCxn id="262" idx="1"/>
        </xdr:cNvCxnSpPr>
      </xdr:nvCxnSpPr>
      <xdr:spPr>
        <a:xfrm>
          <a:off x="5974773" y="13505669"/>
          <a:ext cx="1039091" cy="20"/>
        </a:xfrm>
        <a:prstGeom prst="line">
          <a:avLst/>
        </a:prstGeom>
        <a:noFill/>
        <a:ln w="38100" cap="rnd">
          <a:solidFill>
            <a:schemeClr val="accent3"/>
          </a:solidFill>
        </a:ln>
      </xdr:spPr>
    </xdr:cxnSp>
    <xdr:clientData/>
  </xdr:oneCellAnchor>
  <xdr:twoCellAnchor>
    <xdr:from>
      <xdr:col>2</xdr:col>
      <xdr:colOff>0</xdr:colOff>
      <xdr:row>50</xdr:row>
      <xdr:rowOff>257260</xdr:rowOff>
    </xdr:from>
    <xdr:to>
      <xdr:col>23</xdr:col>
      <xdr:colOff>0</xdr:colOff>
      <xdr:row>52</xdr:row>
      <xdr:rowOff>257259</xdr:rowOff>
    </xdr:to>
    <xdr:grpSp>
      <xdr:nvGrpSpPr>
        <xdr:cNvPr id="270" name="Group 269">
          <a:extLst>
            <a:ext uri="{FF2B5EF4-FFF2-40B4-BE49-F238E27FC236}">
              <a16:creationId xmlns:a16="http://schemas.microsoft.com/office/drawing/2014/main" id="{00000000-0008-0000-0400-00000E010000}"/>
            </a:ext>
          </a:extLst>
        </xdr:cNvPr>
        <xdr:cNvGrpSpPr/>
      </xdr:nvGrpSpPr>
      <xdr:grpSpPr>
        <a:xfrm>
          <a:off x="533400" y="13592260"/>
          <a:ext cx="5600700" cy="533399"/>
          <a:chOff x="609600" y="3429000"/>
          <a:chExt cx="5486400" cy="548640"/>
        </a:xfrm>
      </xdr:grpSpPr>
      <xdr:sp macro="" textlink="">
        <xdr:nvSpPr>
          <xdr:cNvPr id="271" name="TextBox 67">
            <a:extLst>
              <a:ext uri="{FF2B5EF4-FFF2-40B4-BE49-F238E27FC236}">
                <a16:creationId xmlns:a16="http://schemas.microsoft.com/office/drawing/2014/main" id="{00000000-0008-0000-0400-00000F01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CPCWEWT</a:t>
            </a:r>
          </a:p>
        </xdr:txBody>
      </xdr:sp>
      <xdr:sp macro="" textlink="">
        <xdr:nvSpPr>
          <xdr:cNvPr id="272" name="TextBox 65">
            <a:extLst>
              <a:ext uri="{FF2B5EF4-FFF2-40B4-BE49-F238E27FC236}">
                <a16:creationId xmlns:a16="http://schemas.microsoft.com/office/drawing/2014/main" id="{00000000-0008-0000-0400-00001001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73" name="TextBox 40">
            <a:extLst>
              <a:ext uri="{FF2B5EF4-FFF2-40B4-BE49-F238E27FC236}">
                <a16:creationId xmlns:a16="http://schemas.microsoft.com/office/drawing/2014/main" id="{00000000-0008-0000-0400-00001101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74" name="Isosceles Triangle 273">
            <a:extLst>
              <a:ext uri="{FF2B5EF4-FFF2-40B4-BE49-F238E27FC236}">
                <a16:creationId xmlns:a16="http://schemas.microsoft.com/office/drawing/2014/main" id="{00000000-0008-0000-0400-00001201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75" name="Isosceles Triangle 274">
            <a:extLst>
              <a:ext uri="{FF2B5EF4-FFF2-40B4-BE49-F238E27FC236}">
                <a16:creationId xmlns:a16="http://schemas.microsoft.com/office/drawing/2014/main" id="{00000000-0008-0000-0400-00001301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76" name="Straight Connector 275">
            <a:extLst>
              <a:ext uri="{FF2B5EF4-FFF2-40B4-BE49-F238E27FC236}">
                <a16:creationId xmlns:a16="http://schemas.microsoft.com/office/drawing/2014/main" id="{00000000-0008-0000-0400-000014010000}"/>
              </a:ext>
            </a:extLst>
          </xdr:cNvPr>
          <xdr:cNvCxnSpPr>
            <a:stCxn id="274" idx="0"/>
            <a:endCxn id="274"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7" name="Straight Connector 276">
            <a:extLst>
              <a:ext uri="{FF2B5EF4-FFF2-40B4-BE49-F238E27FC236}">
                <a16:creationId xmlns:a16="http://schemas.microsoft.com/office/drawing/2014/main" id="{00000000-0008-0000-0400-000015010000}"/>
              </a:ext>
            </a:extLst>
          </xdr:cNvPr>
          <xdr:cNvCxnSpPr>
            <a:stCxn id="274" idx="0"/>
            <a:endCxn id="274"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8" name="Straight Connector 277">
            <a:extLst>
              <a:ext uri="{FF2B5EF4-FFF2-40B4-BE49-F238E27FC236}">
                <a16:creationId xmlns:a16="http://schemas.microsoft.com/office/drawing/2014/main" id="{00000000-0008-0000-0400-000016010000}"/>
              </a:ext>
            </a:extLst>
          </xdr:cNvPr>
          <xdr:cNvCxnSpPr>
            <a:stCxn id="275" idx="0"/>
            <a:endCxn id="275"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9" name="Straight Connector 278">
            <a:extLst>
              <a:ext uri="{FF2B5EF4-FFF2-40B4-BE49-F238E27FC236}">
                <a16:creationId xmlns:a16="http://schemas.microsoft.com/office/drawing/2014/main" id="{00000000-0008-0000-0400-000017010000}"/>
              </a:ext>
            </a:extLst>
          </xdr:cNvPr>
          <xdr:cNvCxnSpPr>
            <a:stCxn id="275" idx="0"/>
            <a:endCxn id="275"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80" name="Straight Connector 279">
            <a:extLst>
              <a:ext uri="{FF2B5EF4-FFF2-40B4-BE49-F238E27FC236}">
                <a16:creationId xmlns:a16="http://schemas.microsoft.com/office/drawing/2014/main" id="{00000000-0008-0000-0400-000018010000}"/>
              </a:ext>
            </a:extLst>
          </xdr:cNvPr>
          <xdr:cNvCxnSpPr>
            <a:stCxn id="274" idx="2"/>
            <a:endCxn id="275"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81" name="Straight Connector 280">
            <a:extLst>
              <a:ext uri="{FF2B5EF4-FFF2-40B4-BE49-F238E27FC236}">
                <a16:creationId xmlns:a16="http://schemas.microsoft.com/office/drawing/2014/main" id="{00000000-0008-0000-0400-000019010000}"/>
              </a:ext>
            </a:extLst>
          </xdr:cNvPr>
          <xdr:cNvCxnSpPr>
            <a:stCxn id="274" idx="4"/>
            <a:endCxn id="275"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214</xdr:col>
      <xdr:colOff>268302</xdr:colOff>
      <xdr:row>53</xdr:row>
      <xdr:rowOff>129</xdr:rowOff>
    </xdr:from>
    <xdr:to>
      <xdr:col>235</xdr:col>
      <xdr:colOff>0</xdr:colOff>
      <xdr:row>59</xdr:row>
      <xdr:rowOff>0</xdr:rowOff>
    </xdr:to>
    <xdr:grpSp>
      <xdr:nvGrpSpPr>
        <xdr:cNvPr id="282" name="Group 281">
          <a:extLst>
            <a:ext uri="{FF2B5EF4-FFF2-40B4-BE49-F238E27FC236}">
              <a16:creationId xmlns:a16="http://schemas.microsoft.com/office/drawing/2014/main" id="{00000000-0008-0000-0400-00001A010000}"/>
            </a:ext>
          </a:extLst>
        </xdr:cNvPr>
        <xdr:cNvGrpSpPr/>
      </xdr:nvGrpSpPr>
      <xdr:grpSpPr>
        <a:xfrm>
          <a:off x="57342102" y="14135229"/>
          <a:ext cx="5332398" cy="1600071"/>
          <a:chOff x="609661" y="3246122"/>
          <a:chExt cx="5486399" cy="1645902"/>
        </a:xfrm>
      </xdr:grpSpPr>
      <xdr:sp macro="" textlink="">
        <xdr:nvSpPr>
          <xdr:cNvPr id="283" name="TextBox 61">
            <a:extLst>
              <a:ext uri="{FF2B5EF4-FFF2-40B4-BE49-F238E27FC236}">
                <a16:creationId xmlns:a16="http://schemas.microsoft.com/office/drawing/2014/main" id="{00000000-0008-0000-0400-00001B01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V1 </a:t>
            </a:r>
            <a:r>
              <a:rPr lang="en-US" baseline="0">
                <a:solidFill>
                  <a:schemeClr val="bg1"/>
                </a:solidFill>
                <a:latin typeface="Comic Sans MS" panose="030F0702030302020204" pitchFamily="66" charset="0"/>
              </a:rPr>
              <a:t>- To Twr</a:t>
            </a:r>
            <a:endParaRPr lang="en-US">
              <a:solidFill>
                <a:schemeClr val="bg1"/>
              </a:solidFill>
              <a:latin typeface="Comic Sans MS" panose="030F0702030302020204" pitchFamily="66" charset="0"/>
            </a:endParaRPr>
          </a:p>
        </xdr:txBody>
      </xdr:sp>
      <xdr:sp macro="" textlink="">
        <xdr:nvSpPr>
          <xdr:cNvPr id="284" name="TextBox 63">
            <a:extLst>
              <a:ext uri="{FF2B5EF4-FFF2-40B4-BE49-F238E27FC236}">
                <a16:creationId xmlns:a16="http://schemas.microsoft.com/office/drawing/2014/main" id="{00000000-0008-0000-0400-00001C01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85" name="TextBox 64">
            <a:extLst>
              <a:ext uri="{FF2B5EF4-FFF2-40B4-BE49-F238E27FC236}">
                <a16:creationId xmlns:a16="http://schemas.microsoft.com/office/drawing/2014/main" id="{00000000-0008-0000-0400-00001D01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286" name="Isosceles Triangle 285">
            <a:extLst>
              <a:ext uri="{FF2B5EF4-FFF2-40B4-BE49-F238E27FC236}">
                <a16:creationId xmlns:a16="http://schemas.microsoft.com/office/drawing/2014/main" id="{00000000-0008-0000-0400-00001E01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87" name="Isosceles Triangle 286">
            <a:extLst>
              <a:ext uri="{FF2B5EF4-FFF2-40B4-BE49-F238E27FC236}">
                <a16:creationId xmlns:a16="http://schemas.microsoft.com/office/drawing/2014/main" id="{00000000-0008-0000-0400-00001F01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88" name="Straight Connector 287">
            <a:extLst>
              <a:ext uri="{FF2B5EF4-FFF2-40B4-BE49-F238E27FC236}">
                <a16:creationId xmlns:a16="http://schemas.microsoft.com/office/drawing/2014/main" id="{00000000-0008-0000-0400-000020010000}"/>
              </a:ext>
            </a:extLst>
          </xdr:cNvPr>
          <xdr:cNvCxnSpPr>
            <a:stCxn id="286" idx="0"/>
            <a:endCxn id="286"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89" name="Straight Connector 288">
            <a:extLst>
              <a:ext uri="{FF2B5EF4-FFF2-40B4-BE49-F238E27FC236}">
                <a16:creationId xmlns:a16="http://schemas.microsoft.com/office/drawing/2014/main" id="{00000000-0008-0000-0400-000021010000}"/>
              </a:ext>
            </a:extLst>
          </xdr:cNvPr>
          <xdr:cNvCxnSpPr>
            <a:stCxn id="286" idx="0"/>
            <a:endCxn id="286"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90" name="Straight Connector 289">
            <a:extLst>
              <a:ext uri="{FF2B5EF4-FFF2-40B4-BE49-F238E27FC236}">
                <a16:creationId xmlns:a16="http://schemas.microsoft.com/office/drawing/2014/main" id="{00000000-0008-0000-0400-000022010000}"/>
              </a:ext>
            </a:extLst>
          </xdr:cNvPr>
          <xdr:cNvCxnSpPr>
            <a:stCxn id="287" idx="0"/>
            <a:endCxn id="287"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91" name="Straight Connector 290">
            <a:extLst>
              <a:ext uri="{FF2B5EF4-FFF2-40B4-BE49-F238E27FC236}">
                <a16:creationId xmlns:a16="http://schemas.microsoft.com/office/drawing/2014/main" id="{00000000-0008-0000-0400-000023010000}"/>
              </a:ext>
            </a:extLst>
          </xdr:cNvPr>
          <xdr:cNvCxnSpPr>
            <a:stCxn id="287" idx="0"/>
            <a:endCxn id="287"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92" name="Straight Connector 291">
            <a:extLst>
              <a:ext uri="{FF2B5EF4-FFF2-40B4-BE49-F238E27FC236}">
                <a16:creationId xmlns:a16="http://schemas.microsoft.com/office/drawing/2014/main" id="{00000000-0008-0000-0400-000024010000}"/>
              </a:ext>
            </a:extLst>
          </xdr:cNvPr>
          <xdr:cNvCxnSpPr>
            <a:stCxn id="286" idx="2"/>
            <a:endCxn id="287"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93" name="Straight Connector 292">
            <a:extLst>
              <a:ext uri="{FF2B5EF4-FFF2-40B4-BE49-F238E27FC236}">
                <a16:creationId xmlns:a16="http://schemas.microsoft.com/office/drawing/2014/main" id="{00000000-0008-0000-0400-000025010000}"/>
              </a:ext>
            </a:extLst>
          </xdr:cNvPr>
          <xdr:cNvCxnSpPr>
            <a:stCxn id="286" idx="4"/>
            <a:endCxn id="287"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294" name="TextBox 73">
            <a:extLst>
              <a:ext uri="{FF2B5EF4-FFF2-40B4-BE49-F238E27FC236}">
                <a16:creationId xmlns:a16="http://schemas.microsoft.com/office/drawing/2014/main" id="{00000000-0008-0000-0400-00002601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a:t>
            </a:r>
          </a:p>
        </xdr:txBody>
      </xdr:sp>
      <xdr:sp macro="" textlink="">
        <xdr:nvSpPr>
          <xdr:cNvPr id="295" name="TextBox 76">
            <a:extLst>
              <a:ext uri="{FF2B5EF4-FFF2-40B4-BE49-F238E27FC236}">
                <a16:creationId xmlns:a16="http://schemas.microsoft.com/office/drawing/2014/main" id="{00000000-0008-0000-0400-00002701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grpSp>
    <xdr:clientData/>
  </xdr:twoCellAnchor>
  <xdr:twoCellAnchor>
    <xdr:from>
      <xdr:col>12</xdr:col>
      <xdr:colOff>0</xdr:colOff>
      <xdr:row>54</xdr:row>
      <xdr:rowOff>253926</xdr:rowOff>
    </xdr:from>
    <xdr:to>
      <xdr:col>22</xdr:col>
      <xdr:colOff>1</xdr:colOff>
      <xdr:row>56</xdr:row>
      <xdr:rowOff>257259</xdr:rowOff>
    </xdr:to>
    <xdr:grpSp>
      <xdr:nvGrpSpPr>
        <xdr:cNvPr id="317" name="Group 316">
          <a:extLst>
            <a:ext uri="{FF2B5EF4-FFF2-40B4-BE49-F238E27FC236}">
              <a16:creationId xmlns:a16="http://schemas.microsoft.com/office/drawing/2014/main" id="{00000000-0008-0000-0400-00003D010000}"/>
            </a:ext>
          </a:extLst>
        </xdr:cNvPr>
        <xdr:cNvGrpSpPr/>
      </xdr:nvGrpSpPr>
      <xdr:grpSpPr>
        <a:xfrm>
          <a:off x="3200400" y="14655726"/>
          <a:ext cx="2667001" cy="536733"/>
          <a:chOff x="609660" y="4983457"/>
          <a:chExt cx="2743179" cy="548640"/>
        </a:xfrm>
      </xdr:grpSpPr>
      <xdr:sp macro="" textlink="">
        <xdr:nvSpPr>
          <xdr:cNvPr id="318" name="Isosceles Triangle 317">
            <a:extLst>
              <a:ext uri="{FF2B5EF4-FFF2-40B4-BE49-F238E27FC236}">
                <a16:creationId xmlns:a16="http://schemas.microsoft.com/office/drawing/2014/main" id="{00000000-0008-0000-0400-00003E01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19" name="TextBox 191">
            <a:extLst>
              <a:ext uri="{FF2B5EF4-FFF2-40B4-BE49-F238E27FC236}">
                <a16:creationId xmlns:a16="http://schemas.microsoft.com/office/drawing/2014/main" id="{00000000-0008-0000-0400-00003F01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CWPumpsOn</a:t>
            </a:r>
          </a:p>
        </xdr:txBody>
      </xdr:sp>
      <xdr:sp macro="" textlink="">
        <xdr:nvSpPr>
          <xdr:cNvPr id="320" name="TextBox 192">
            <a:extLst>
              <a:ext uri="{FF2B5EF4-FFF2-40B4-BE49-F238E27FC236}">
                <a16:creationId xmlns:a16="http://schemas.microsoft.com/office/drawing/2014/main" id="{00000000-0008-0000-0400-00004001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TC-01</a:t>
            </a:r>
          </a:p>
        </xdr:txBody>
      </xdr:sp>
      <xdr:sp macro="" textlink="">
        <xdr:nvSpPr>
          <xdr:cNvPr id="321" name="Isosceles Triangle 320">
            <a:extLst>
              <a:ext uri="{FF2B5EF4-FFF2-40B4-BE49-F238E27FC236}">
                <a16:creationId xmlns:a16="http://schemas.microsoft.com/office/drawing/2014/main" id="{00000000-0008-0000-0400-00004101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22" name="Straight Connector 321">
            <a:extLst>
              <a:ext uri="{FF2B5EF4-FFF2-40B4-BE49-F238E27FC236}">
                <a16:creationId xmlns:a16="http://schemas.microsoft.com/office/drawing/2014/main" id="{00000000-0008-0000-0400-000042010000}"/>
              </a:ext>
            </a:extLst>
          </xdr:cNvPr>
          <xdr:cNvCxnSpPr>
            <a:stCxn id="321" idx="0"/>
            <a:endCxn id="321"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23" name="Straight Connector 322">
            <a:extLst>
              <a:ext uri="{FF2B5EF4-FFF2-40B4-BE49-F238E27FC236}">
                <a16:creationId xmlns:a16="http://schemas.microsoft.com/office/drawing/2014/main" id="{00000000-0008-0000-0400-000043010000}"/>
              </a:ext>
            </a:extLst>
          </xdr:cNvPr>
          <xdr:cNvCxnSpPr>
            <a:stCxn id="321" idx="0"/>
            <a:endCxn id="321"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24" name="Straight Connector 323">
            <a:extLst>
              <a:ext uri="{FF2B5EF4-FFF2-40B4-BE49-F238E27FC236}">
                <a16:creationId xmlns:a16="http://schemas.microsoft.com/office/drawing/2014/main" id="{00000000-0008-0000-0400-000044010000}"/>
              </a:ext>
            </a:extLst>
          </xdr:cNvPr>
          <xdr:cNvCxnSpPr>
            <a:stCxn id="318" idx="4"/>
            <a:endCxn id="318"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25" name="Straight Connector 324">
            <a:extLst>
              <a:ext uri="{FF2B5EF4-FFF2-40B4-BE49-F238E27FC236}">
                <a16:creationId xmlns:a16="http://schemas.microsoft.com/office/drawing/2014/main" id="{00000000-0008-0000-0400-000045010000}"/>
              </a:ext>
            </a:extLst>
          </xdr:cNvPr>
          <xdr:cNvCxnSpPr>
            <a:stCxn id="321" idx="2"/>
            <a:endCxn id="318"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26" name="Straight Connector 325">
            <a:extLst>
              <a:ext uri="{FF2B5EF4-FFF2-40B4-BE49-F238E27FC236}">
                <a16:creationId xmlns:a16="http://schemas.microsoft.com/office/drawing/2014/main" id="{00000000-0008-0000-0400-000046010000}"/>
              </a:ext>
            </a:extLst>
          </xdr:cNvPr>
          <xdr:cNvCxnSpPr>
            <a:stCxn id="321" idx="4"/>
            <a:endCxn id="318"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12</xdr:col>
      <xdr:colOff>0</xdr:colOff>
      <xdr:row>57</xdr:row>
      <xdr:rowOff>253928</xdr:rowOff>
    </xdr:from>
    <xdr:to>
      <xdr:col>22</xdr:col>
      <xdr:colOff>1</xdr:colOff>
      <xdr:row>59</xdr:row>
      <xdr:rowOff>256499</xdr:rowOff>
    </xdr:to>
    <xdr:grpSp>
      <xdr:nvGrpSpPr>
        <xdr:cNvPr id="327" name="Group 326">
          <a:extLst>
            <a:ext uri="{FF2B5EF4-FFF2-40B4-BE49-F238E27FC236}">
              <a16:creationId xmlns:a16="http://schemas.microsoft.com/office/drawing/2014/main" id="{00000000-0008-0000-0400-000047010000}"/>
            </a:ext>
          </a:extLst>
        </xdr:cNvPr>
        <xdr:cNvGrpSpPr/>
      </xdr:nvGrpSpPr>
      <xdr:grpSpPr>
        <a:xfrm>
          <a:off x="3200400" y="15455828"/>
          <a:ext cx="2667001" cy="535971"/>
          <a:chOff x="609660" y="4983457"/>
          <a:chExt cx="2743179" cy="548640"/>
        </a:xfrm>
      </xdr:grpSpPr>
      <xdr:sp macro="" textlink="">
        <xdr:nvSpPr>
          <xdr:cNvPr id="328" name="Isosceles Triangle 327">
            <a:extLst>
              <a:ext uri="{FF2B5EF4-FFF2-40B4-BE49-F238E27FC236}">
                <a16:creationId xmlns:a16="http://schemas.microsoft.com/office/drawing/2014/main" id="{00000000-0008-0000-0400-00004801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29" name="TextBox 191">
            <a:extLst>
              <a:ext uri="{FF2B5EF4-FFF2-40B4-BE49-F238E27FC236}">
                <a16:creationId xmlns:a16="http://schemas.microsoft.com/office/drawing/2014/main" id="{00000000-0008-0000-0400-00004901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a:solidFill>
                  <a:schemeClr val="bg1"/>
                </a:solidFill>
                <a:latin typeface="Comic Sans MS" panose="030F0702030302020204" pitchFamily="66" charset="0"/>
              </a:rPr>
              <a:t>SystemOffAn</a:t>
            </a:r>
          </a:p>
        </xdr:txBody>
      </xdr:sp>
      <xdr:sp macro="" textlink="">
        <xdr:nvSpPr>
          <xdr:cNvPr id="330" name="TextBox 192">
            <a:extLst>
              <a:ext uri="{FF2B5EF4-FFF2-40B4-BE49-F238E27FC236}">
                <a16:creationId xmlns:a16="http://schemas.microsoft.com/office/drawing/2014/main" id="{00000000-0008-0000-0400-00004A01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TC-01</a:t>
            </a:r>
          </a:p>
        </xdr:txBody>
      </xdr:sp>
      <xdr:sp macro="" textlink="">
        <xdr:nvSpPr>
          <xdr:cNvPr id="331" name="Isosceles Triangle 330">
            <a:extLst>
              <a:ext uri="{FF2B5EF4-FFF2-40B4-BE49-F238E27FC236}">
                <a16:creationId xmlns:a16="http://schemas.microsoft.com/office/drawing/2014/main" id="{00000000-0008-0000-0400-00004B01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32" name="Straight Connector 331">
            <a:extLst>
              <a:ext uri="{FF2B5EF4-FFF2-40B4-BE49-F238E27FC236}">
                <a16:creationId xmlns:a16="http://schemas.microsoft.com/office/drawing/2014/main" id="{00000000-0008-0000-0400-00004C010000}"/>
              </a:ext>
            </a:extLst>
          </xdr:cNvPr>
          <xdr:cNvCxnSpPr>
            <a:stCxn id="331" idx="0"/>
            <a:endCxn id="331"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33" name="Straight Connector 332">
            <a:extLst>
              <a:ext uri="{FF2B5EF4-FFF2-40B4-BE49-F238E27FC236}">
                <a16:creationId xmlns:a16="http://schemas.microsoft.com/office/drawing/2014/main" id="{00000000-0008-0000-0400-00004D010000}"/>
              </a:ext>
            </a:extLst>
          </xdr:cNvPr>
          <xdr:cNvCxnSpPr>
            <a:stCxn id="331" idx="0"/>
            <a:endCxn id="331"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34" name="Straight Connector 333">
            <a:extLst>
              <a:ext uri="{FF2B5EF4-FFF2-40B4-BE49-F238E27FC236}">
                <a16:creationId xmlns:a16="http://schemas.microsoft.com/office/drawing/2014/main" id="{00000000-0008-0000-0400-00004E010000}"/>
              </a:ext>
            </a:extLst>
          </xdr:cNvPr>
          <xdr:cNvCxnSpPr>
            <a:stCxn id="328" idx="4"/>
            <a:endCxn id="328" idx="2"/>
          </xdr:cNvCxnSpPr>
        </xdr:nvCxnSpPr>
        <xdr:spPr>
          <a:xfrm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35" name="Straight Connector 334">
            <a:extLst>
              <a:ext uri="{FF2B5EF4-FFF2-40B4-BE49-F238E27FC236}">
                <a16:creationId xmlns:a16="http://schemas.microsoft.com/office/drawing/2014/main" id="{00000000-0008-0000-0400-00004F010000}"/>
              </a:ext>
            </a:extLst>
          </xdr:cNvPr>
          <xdr:cNvCxnSpPr>
            <a:stCxn id="331" idx="2"/>
            <a:endCxn id="328"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36" name="Straight Connector 335">
            <a:extLst>
              <a:ext uri="{FF2B5EF4-FFF2-40B4-BE49-F238E27FC236}">
                <a16:creationId xmlns:a16="http://schemas.microsoft.com/office/drawing/2014/main" id="{00000000-0008-0000-0400-000050010000}"/>
              </a:ext>
            </a:extLst>
          </xdr:cNvPr>
          <xdr:cNvCxnSpPr>
            <a:stCxn id="331" idx="4"/>
            <a:endCxn id="328"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95</xdr:col>
      <xdr:colOff>0</xdr:colOff>
      <xdr:row>55</xdr:row>
      <xdr:rowOff>181</xdr:rowOff>
    </xdr:from>
    <xdr:to>
      <xdr:col>104</xdr:col>
      <xdr:colOff>261276</xdr:colOff>
      <xdr:row>57</xdr:row>
      <xdr:rowOff>0</xdr:rowOff>
    </xdr:to>
    <xdr:grpSp>
      <xdr:nvGrpSpPr>
        <xdr:cNvPr id="382" name="Group 381">
          <a:extLst>
            <a:ext uri="{FF2B5EF4-FFF2-40B4-BE49-F238E27FC236}">
              <a16:creationId xmlns:a16="http://schemas.microsoft.com/office/drawing/2014/main" id="{00000000-0008-0000-0400-00007E010000}"/>
            </a:ext>
          </a:extLst>
        </xdr:cNvPr>
        <xdr:cNvGrpSpPr/>
      </xdr:nvGrpSpPr>
      <xdr:grpSpPr>
        <a:xfrm flipH="1">
          <a:off x="25336500" y="14668681"/>
          <a:ext cx="2661576" cy="533219"/>
          <a:chOff x="609662" y="4983457"/>
          <a:chExt cx="2743177" cy="548640"/>
        </a:xfrm>
      </xdr:grpSpPr>
      <xdr:sp macro="" textlink="">
        <xdr:nvSpPr>
          <xdr:cNvPr id="383" name="Isosceles Triangle 382">
            <a:extLst>
              <a:ext uri="{FF2B5EF4-FFF2-40B4-BE49-F238E27FC236}">
                <a16:creationId xmlns:a16="http://schemas.microsoft.com/office/drawing/2014/main" id="{00000000-0008-0000-0400-00007F01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84" name="TextBox 191">
            <a:extLst>
              <a:ext uri="{FF2B5EF4-FFF2-40B4-BE49-F238E27FC236}">
                <a16:creationId xmlns:a16="http://schemas.microsoft.com/office/drawing/2014/main" id="{00000000-0008-0000-0400-000080010000}"/>
              </a:ext>
            </a:extLst>
          </xdr:cNvPr>
          <xdr:cNvSpPr txBox="1">
            <a:spLocks/>
          </xdr:cNvSpPr>
        </xdr:nvSpPr>
        <xdr:spPr>
          <a:xfrm>
            <a:off x="609662" y="4983457"/>
            <a:ext cx="2468861"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a:solidFill>
                  <a:schemeClr val="bg1"/>
                </a:solidFill>
                <a:latin typeface="Comic Sans MS" panose="030F0702030302020204" pitchFamily="66" charset="0"/>
              </a:rPr>
              <a:t>SystemOffAn</a:t>
            </a:r>
          </a:p>
        </xdr:txBody>
      </xdr:sp>
      <xdr:sp macro="" textlink="">
        <xdr:nvSpPr>
          <xdr:cNvPr id="385" name="Isosceles Triangle 384">
            <a:extLst>
              <a:ext uri="{FF2B5EF4-FFF2-40B4-BE49-F238E27FC236}">
                <a16:creationId xmlns:a16="http://schemas.microsoft.com/office/drawing/2014/main" id="{00000000-0008-0000-0400-00008101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86" name="Straight Connector 385">
            <a:extLst>
              <a:ext uri="{FF2B5EF4-FFF2-40B4-BE49-F238E27FC236}">
                <a16:creationId xmlns:a16="http://schemas.microsoft.com/office/drawing/2014/main" id="{00000000-0008-0000-0400-000082010000}"/>
              </a:ext>
            </a:extLst>
          </xdr:cNvPr>
          <xdr:cNvCxnSpPr>
            <a:stCxn id="385" idx="0"/>
            <a:endCxn id="385"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87" name="Straight Connector 386">
            <a:extLst>
              <a:ext uri="{FF2B5EF4-FFF2-40B4-BE49-F238E27FC236}">
                <a16:creationId xmlns:a16="http://schemas.microsoft.com/office/drawing/2014/main" id="{00000000-0008-0000-0400-000083010000}"/>
              </a:ext>
            </a:extLst>
          </xdr:cNvPr>
          <xdr:cNvCxnSpPr>
            <a:stCxn id="385" idx="0"/>
            <a:endCxn id="385"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88" name="Straight Connector 387">
            <a:extLst>
              <a:ext uri="{FF2B5EF4-FFF2-40B4-BE49-F238E27FC236}">
                <a16:creationId xmlns:a16="http://schemas.microsoft.com/office/drawing/2014/main" id="{00000000-0008-0000-0400-000084010000}"/>
              </a:ext>
            </a:extLst>
          </xdr:cNvPr>
          <xdr:cNvCxnSpPr>
            <a:stCxn id="383" idx="4"/>
            <a:endCxn id="383" idx="2"/>
          </xdr:cNvCxnSpPr>
        </xdr:nvCxnSpPr>
        <xdr:spPr>
          <a:xfrm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89" name="Straight Connector 388">
            <a:extLst>
              <a:ext uri="{FF2B5EF4-FFF2-40B4-BE49-F238E27FC236}">
                <a16:creationId xmlns:a16="http://schemas.microsoft.com/office/drawing/2014/main" id="{00000000-0008-0000-0400-000085010000}"/>
              </a:ext>
            </a:extLst>
          </xdr:cNvPr>
          <xdr:cNvCxnSpPr>
            <a:stCxn id="385" idx="2"/>
            <a:endCxn id="383"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90" name="Straight Connector 389">
            <a:extLst>
              <a:ext uri="{FF2B5EF4-FFF2-40B4-BE49-F238E27FC236}">
                <a16:creationId xmlns:a16="http://schemas.microsoft.com/office/drawing/2014/main" id="{00000000-0008-0000-0400-000086010000}"/>
              </a:ext>
            </a:extLst>
          </xdr:cNvPr>
          <xdr:cNvCxnSpPr>
            <a:stCxn id="385" idx="4"/>
            <a:endCxn id="383"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215</xdr:col>
      <xdr:colOff>0</xdr:colOff>
      <xdr:row>14</xdr:row>
      <xdr:rowOff>808</xdr:rowOff>
    </xdr:from>
    <xdr:to>
      <xdr:col>234</xdr:col>
      <xdr:colOff>270242</xdr:colOff>
      <xdr:row>20</xdr:row>
      <xdr:rowOff>0</xdr:rowOff>
    </xdr:to>
    <xdr:grpSp>
      <xdr:nvGrpSpPr>
        <xdr:cNvPr id="443" name="Group 442">
          <a:extLst>
            <a:ext uri="{FF2B5EF4-FFF2-40B4-BE49-F238E27FC236}">
              <a16:creationId xmlns:a16="http://schemas.microsoft.com/office/drawing/2014/main" id="{00000000-0008-0000-0400-0000BB010000}"/>
            </a:ext>
          </a:extLst>
        </xdr:cNvPr>
        <xdr:cNvGrpSpPr/>
      </xdr:nvGrpSpPr>
      <xdr:grpSpPr>
        <a:xfrm>
          <a:off x="57340500" y="3734608"/>
          <a:ext cx="5337542" cy="1599392"/>
          <a:chOff x="609661" y="3246122"/>
          <a:chExt cx="5486397" cy="1645902"/>
        </a:xfrm>
      </xdr:grpSpPr>
      <xdr:sp macro="" textlink="">
        <xdr:nvSpPr>
          <xdr:cNvPr id="444" name="TextBox 61">
            <a:extLst>
              <a:ext uri="{FF2B5EF4-FFF2-40B4-BE49-F238E27FC236}">
                <a16:creationId xmlns:a16="http://schemas.microsoft.com/office/drawing/2014/main" id="{00000000-0008-0000-0400-0000BC01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CT2 Fan Spd</a:t>
            </a:r>
            <a:r>
              <a:rPr lang="en-US" baseline="0">
                <a:solidFill>
                  <a:schemeClr val="bg1"/>
                </a:solidFill>
                <a:latin typeface="Comic Sans MS" panose="030F0702030302020204" pitchFamily="66" charset="0"/>
              </a:rPr>
              <a:t> Cmnd</a:t>
            </a:r>
            <a:endParaRPr lang="en-US">
              <a:solidFill>
                <a:schemeClr val="bg1"/>
              </a:solidFill>
              <a:latin typeface="Comic Sans MS" panose="030F0702030302020204" pitchFamily="66" charset="0"/>
            </a:endParaRPr>
          </a:p>
        </xdr:txBody>
      </xdr:sp>
      <xdr:sp macro="" textlink="">
        <xdr:nvSpPr>
          <xdr:cNvPr id="445" name="TextBox 63">
            <a:extLst>
              <a:ext uri="{FF2B5EF4-FFF2-40B4-BE49-F238E27FC236}">
                <a16:creationId xmlns:a16="http://schemas.microsoft.com/office/drawing/2014/main" id="{00000000-0008-0000-0400-0000BD010000}"/>
              </a:ext>
            </a:extLst>
          </xdr:cNvPr>
          <xdr:cNvSpPr txBox="1">
            <a:spLocks noChangeAspect="1"/>
          </xdr:cNvSpPr>
        </xdr:nvSpPr>
        <xdr:spPr>
          <a:xfrm flipH="1">
            <a:off x="4175819" y="3794191"/>
            <a:ext cx="1920239" cy="534335"/>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Note</a:t>
            </a:r>
            <a:r>
              <a:rPr lang="en-US" baseline="0">
                <a:solidFill>
                  <a:schemeClr val="bg1"/>
                </a:solidFill>
                <a:latin typeface="Comic Sans MS" panose="030F0702030302020204" pitchFamily="66" charset="0"/>
              </a:rPr>
              <a:t> 5, TC-01</a:t>
            </a:r>
            <a:endParaRPr lang="en-US">
              <a:solidFill>
                <a:schemeClr val="bg1"/>
              </a:solidFill>
              <a:latin typeface="Comic Sans MS" panose="030F0702030302020204" pitchFamily="66" charset="0"/>
            </a:endParaRPr>
          </a:p>
        </xdr:txBody>
      </xdr:sp>
      <xdr:sp macro="" textlink="">
        <xdr:nvSpPr>
          <xdr:cNvPr id="446" name="TextBox 64">
            <a:extLst>
              <a:ext uri="{FF2B5EF4-FFF2-40B4-BE49-F238E27FC236}">
                <a16:creationId xmlns:a16="http://schemas.microsoft.com/office/drawing/2014/main" id="{00000000-0008-0000-0400-0000BE01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447" name="Isosceles Triangle 446">
            <a:extLst>
              <a:ext uri="{FF2B5EF4-FFF2-40B4-BE49-F238E27FC236}">
                <a16:creationId xmlns:a16="http://schemas.microsoft.com/office/drawing/2014/main" id="{00000000-0008-0000-0400-0000BF01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48" name="Isosceles Triangle 447">
            <a:extLst>
              <a:ext uri="{FF2B5EF4-FFF2-40B4-BE49-F238E27FC236}">
                <a16:creationId xmlns:a16="http://schemas.microsoft.com/office/drawing/2014/main" id="{00000000-0008-0000-0400-0000C001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449" name="Straight Connector 448">
            <a:extLst>
              <a:ext uri="{FF2B5EF4-FFF2-40B4-BE49-F238E27FC236}">
                <a16:creationId xmlns:a16="http://schemas.microsoft.com/office/drawing/2014/main" id="{00000000-0008-0000-0400-0000C1010000}"/>
              </a:ext>
            </a:extLst>
          </xdr:cNvPr>
          <xdr:cNvCxnSpPr>
            <a:stCxn id="447" idx="0"/>
            <a:endCxn id="447"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50" name="Straight Connector 449">
            <a:extLst>
              <a:ext uri="{FF2B5EF4-FFF2-40B4-BE49-F238E27FC236}">
                <a16:creationId xmlns:a16="http://schemas.microsoft.com/office/drawing/2014/main" id="{00000000-0008-0000-0400-0000C2010000}"/>
              </a:ext>
            </a:extLst>
          </xdr:cNvPr>
          <xdr:cNvCxnSpPr>
            <a:stCxn id="447" idx="0"/>
            <a:endCxn id="447"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51" name="Straight Connector 450">
            <a:extLst>
              <a:ext uri="{FF2B5EF4-FFF2-40B4-BE49-F238E27FC236}">
                <a16:creationId xmlns:a16="http://schemas.microsoft.com/office/drawing/2014/main" id="{00000000-0008-0000-0400-0000C3010000}"/>
              </a:ext>
            </a:extLst>
          </xdr:cNvPr>
          <xdr:cNvCxnSpPr>
            <a:stCxn id="448" idx="0"/>
            <a:endCxn id="448"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52" name="Straight Connector 451">
            <a:extLst>
              <a:ext uri="{FF2B5EF4-FFF2-40B4-BE49-F238E27FC236}">
                <a16:creationId xmlns:a16="http://schemas.microsoft.com/office/drawing/2014/main" id="{00000000-0008-0000-0400-0000C4010000}"/>
              </a:ext>
            </a:extLst>
          </xdr:cNvPr>
          <xdr:cNvCxnSpPr>
            <a:stCxn id="448" idx="0"/>
            <a:endCxn id="448"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53" name="Straight Connector 452">
            <a:extLst>
              <a:ext uri="{FF2B5EF4-FFF2-40B4-BE49-F238E27FC236}">
                <a16:creationId xmlns:a16="http://schemas.microsoft.com/office/drawing/2014/main" id="{00000000-0008-0000-0400-0000C5010000}"/>
              </a:ext>
            </a:extLst>
          </xdr:cNvPr>
          <xdr:cNvCxnSpPr>
            <a:stCxn id="447" idx="2"/>
            <a:endCxn id="448"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54" name="Straight Connector 453">
            <a:extLst>
              <a:ext uri="{FF2B5EF4-FFF2-40B4-BE49-F238E27FC236}">
                <a16:creationId xmlns:a16="http://schemas.microsoft.com/office/drawing/2014/main" id="{00000000-0008-0000-0400-0000C6010000}"/>
              </a:ext>
            </a:extLst>
          </xdr:cNvPr>
          <xdr:cNvCxnSpPr>
            <a:stCxn id="447" idx="4"/>
            <a:endCxn id="448"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455" name="TextBox 73">
            <a:extLst>
              <a:ext uri="{FF2B5EF4-FFF2-40B4-BE49-F238E27FC236}">
                <a16:creationId xmlns:a16="http://schemas.microsoft.com/office/drawing/2014/main" id="{00000000-0008-0000-0400-0000C701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3</a:t>
            </a:r>
          </a:p>
        </xdr:txBody>
      </xdr:sp>
      <xdr:sp macro="" textlink="">
        <xdr:nvSpPr>
          <xdr:cNvPr id="456" name="TextBox 76">
            <a:extLst>
              <a:ext uri="{FF2B5EF4-FFF2-40B4-BE49-F238E27FC236}">
                <a16:creationId xmlns:a16="http://schemas.microsoft.com/office/drawing/2014/main" id="{00000000-0008-0000-0400-0000C801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grpSp>
    <xdr:clientData/>
  </xdr:twoCellAnchor>
  <xdr:twoCellAnchor>
    <xdr:from>
      <xdr:col>215</xdr:col>
      <xdr:colOff>0</xdr:colOff>
      <xdr:row>6</xdr:row>
      <xdr:rowOff>7084</xdr:rowOff>
    </xdr:from>
    <xdr:to>
      <xdr:col>234</xdr:col>
      <xdr:colOff>260736</xdr:colOff>
      <xdr:row>12</xdr:row>
      <xdr:rowOff>0</xdr:rowOff>
    </xdr:to>
    <xdr:grpSp>
      <xdr:nvGrpSpPr>
        <xdr:cNvPr id="457" name="Group 456">
          <a:extLst>
            <a:ext uri="{FF2B5EF4-FFF2-40B4-BE49-F238E27FC236}">
              <a16:creationId xmlns:a16="http://schemas.microsoft.com/office/drawing/2014/main" id="{00000000-0008-0000-0400-0000C9010000}"/>
            </a:ext>
          </a:extLst>
        </xdr:cNvPr>
        <xdr:cNvGrpSpPr/>
      </xdr:nvGrpSpPr>
      <xdr:grpSpPr>
        <a:xfrm>
          <a:off x="57340500" y="1607284"/>
          <a:ext cx="5328036" cy="1593116"/>
          <a:chOff x="609661" y="3246122"/>
          <a:chExt cx="5486399" cy="1645902"/>
        </a:xfrm>
      </xdr:grpSpPr>
      <xdr:sp macro="" textlink="">
        <xdr:nvSpPr>
          <xdr:cNvPr id="458" name="TextBox 61">
            <a:extLst>
              <a:ext uri="{FF2B5EF4-FFF2-40B4-BE49-F238E27FC236}">
                <a16:creationId xmlns:a16="http://schemas.microsoft.com/office/drawing/2014/main" id="{00000000-0008-0000-0400-0000CA01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CT1 Fan Spd</a:t>
            </a:r>
            <a:r>
              <a:rPr lang="en-US" baseline="0">
                <a:solidFill>
                  <a:schemeClr val="bg1"/>
                </a:solidFill>
                <a:latin typeface="Comic Sans MS" panose="030F0702030302020204" pitchFamily="66" charset="0"/>
              </a:rPr>
              <a:t> Cmnd</a:t>
            </a:r>
            <a:endParaRPr lang="en-US">
              <a:solidFill>
                <a:schemeClr val="bg1"/>
              </a:solidFill>
              <a:latin typeface="Comic Sans MS" panose="030F0702030302020204" pitchFamily="66" charset="0"/>
            </a:endParaRPr>
          </a:p>
        </xdr:txBody>
      </xdr:sp>
      <xdr:sp macro="" textlink="">
        <xdr:nvSpPr>
          <xdr:cNvPr id="459" name="TextBox 63">
            <a:extLst>
              <a:ext uri="{FF2B5EF4-FFF2-40B4-BE49-F238E27FC236}">
                <a16:creationId xmlns:a16="http://schemas.microsoft.com/office/drawing/2014/main" id="{00000000-0008-0000-0400-0000CB01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a:solidFill>
                  <a:schemeClr val="bg1"/>
                </a:solidFill>
                <a:latin typeface="Comic Sans MS" panose="030F0702030302020204" pitchFamily="66" charset="0"/>
              </a:rPr>
              <a:t> Note 5, TC-01   </a:t>
            </a:r>
          </a:p>
        </xdr:txBody>
      </xdr:sp>
      <xdr:sp macro="" textlink="">
        <xdr:nvSpPr>
          <xdr:cNvPr id="460" name="TextBox 64">
            <a:extLst>
              <a:ext uri="{FF2B5EF4-FFF2-40B4-BE49-F238E27FC236}">
                <a16:creationId xmlns:a16="http://schemas.microsoft.com/office/drawing/2014/main" id="{00000000-0008-0000-0400-0000CC01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461" name="Isosceles Triangle 460">
            <a:extLst>
              <a:ext uri="{FF2B5EF4-FFF2-40B4-BE49-F238E27FC236}">
                <a16:creationId xmlns:a16="http://schemas.microsoft.com/office/drawing/2014/main" id="{00000000-0008-0000-0400-0000CD01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2" name="Isosceles Triangle 461">
            <a:extLst>
              <a:ext uri="{FF2B5EF4-FFF2-40B4-BE49-F238E27FC236}">
                <a16:creationId xmlns:a16="http://schemas.microsoft.com/office/drawing/2014/main" id="{00000000-0008-0000-0400-0000CE01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463" name="Straight Connector 462">
            <a:extLst>
              <a:ext uri="{FF2B5EF4-FFF2-40B4-BE49-F238E27FC236}">
                <a16:creationId xmlns:a16="http://schemas.microsoft.com/office/drawing/2014/main" id="{00000000-0008-0000-0400-0000CF010000}"/>
              </a:ext>
            </a:extLst>
          </xdr:cNvPr>
          <xdr:cNvCxnSpPr>
            <a:stCxn id="461" idx="0"/>
            <a:endCxn id="461"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64" name="Straight Connector 463">
            <a:extLst>
              <a:ext uri="{FF2B5EF4-FFF2-40B4-BE49-F238E27FC236}">
                <a16:creationId xmlns:a16="http://schemas.microsoft.com/office/drawing/2014/main" id="{00000000-0008-0000-0400-0000D0010000}"/>
              </a:ext>
            </a:extLst>
          </xdr:cNvPr>
          <xdr:cNvCxnSpPr>
            <a:stCxn id="461" idx="0"/>
            <a:endCxn id="461"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65" name="Straight Connector 464">
            <a:extLst>
              <a:ext uri="{FF2B5EF4-FFF2-40B4-BE49-F238E27FC236}">
                <a16:creationId xmlns:a16="http://schemas.microsoft.com/office/drawing/2014/main" id="{00000000-0008-0000-0400-0000D1010000}"/>
              </a:ext>
            </a:extLst>
          </xdr:cNvPr>
          <xdr:cNvCxnSpPr>
            <a:stCxn id="462" idx="0"/>
            <a:endCxn id="462"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66" name="Straight Connector 465">
            <a:extLst>
              <a:ext uri="{FF2B5EF4-FFF2-40B4-BE49-F238E27FC236}">
                <a16:creationId xmlns:a16="http://schemas.microsoft.com/office/drawing/2014/main" id="{00000000-0008-0000-0400-0000D2010000}"/>
              </a:ext>
            </a:extLst>
          </xdr:cNvPr>
          <xdr:cNvCxnSpPr/>
        </xdr:nvCxnSpPr>
        <xdr:spPr>
          <a:xfrm flipV="1">
            <a:off x="5817411" y="3789778"/>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67" name="Straight Connector 466">
            <a:extLst>
              <a:ext uri="{FF2B5EF4-FFF2-40B4-BE49-F238E27FC236}">
                <a16:creationId xmlns:a16="http://schemas.microsoft.com/office/drawing/2014/main" id="{00000000-0008-0000-0400-0000D3010000}"/>
              </a:ext>
            </a:extLst>
          </xdr:cNvPr>
          <xdr:cNvCxnSpPr>
            <a:stCxn id="461" idx="2"/>
            <a:endCxn id="462" idx="2"/>
          </xdr:cNvCxnSpPr>
        </xdr:nvCxnSpPr>
        <xdr:spPr>
          <a:xfrm>
            <a:off x="883982"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68" name="Straight Connector 467">
            <a:extLst>
              <a:ext uri="{FF2B5EF4-FFF2-40B4-BE49-F238E27FC236}">
                <a16:creationId xmlns:a16="http://schemas.microsoft.com/office/drawing/2014/main" id="{00000000-0008-0000-0400-0000D4010000}"/>
              </a:ext>
            </a:extLst>
          </xdr:cNvPr>
          <xdr:cNvCxnSpPr>
            <a:stCxn id="461" idx="4"/>
            <a:endCxn id="462"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469" name="TextBox 73">
            <a:extLst>
              <a:ext uri="{FF2B5EF4-FFF2-40B4-BE49-F238E27FC236}">
                <a16:creationId xmlns:a16="http://schemas.microsoft.com/office/drawing/2014/main" id="{00000000-0008-0000-0400-0000D501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3</a:t>
            </a:r>
          </a:p>
        </xdr:txBody>
      </xdr:sp>
      <xdr:sp macro="" textlink="">
        <xdr:nvSpPr>
          <xdr:cNvPr id="470" name="TextBox 76">
            <a:extLst>
              <a:ext uri="{FF2B5EF4-FFF2-40B4-BE49-F238E27FC236}">
                <a16:creationId xmlns:a16="http://schemas.microsoft.com/office/drawing/2014/main" id="{00000000-0008-0000-0400-0000D601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grpSp>
    <xdr:clientData/>
  </xdr:twoCellAnchor>
  <xdr:twoCellAnchor>
    <xdr:from>
      <xdr:col>12</xdr:col>
      <xdr:colOff>14065</xdr:colOff>
      <xdr:row>3</xdr:row>
      <xdr:rowOff>222</xdr:rowOff>
    </xdr:from>
    <xdr:to>
      <xdr:col>14</xdr:col>
      <xdr:colOff>72680</xdr:colOff>
      <xdr:row>3</xdr:row>
      <xdr:rowOff>3169</xdr:rowOff>
    </xdr:to>
    <xdr:cxnSp macro="">
      <xdr:nvCxnSpPr>
        <xdr:cNvPr id="491" name="Elbow Connector 444">
          <a:extLst>
            <a:ext uri="{FF2B5EF4-FFF2-40B4-BE49-F238E27FC236}">
              <a16:creationId xmlns:a16="http://schemas.microsoft.com/office/drawing/2014/main" id="{00000000-0008-0000-0400-0000EB010000}"/>
            </a:ext>
          </a:extLst>
        </xdr:cNvPr>
        <xdr:cNvCxnSpPr>
          <a:stCxn id="699" idx="0"/>
        </xdr:cNvCxnSpPr>
      </xdr:nvCxnSpPr>
      <xdr:spPr>
        <a:xfrm flipV="1">
          <a:off x="3279779" y="783993"/>
          <a:ext cx="602901" cy="2947"/>
        </a:xfrm>
        <a:prstGeom prst="bentConnector3">
          <a:avLst>
            <a:gd name="adj1" fmla="val 50000"/>
          </a:avLst>
        </a:prstGeom>
        <a:noFill/>
        <a:ln w="38100" cap="rnd">
          <a:solidFill>
            <a:srgbClr val="0070C0"/>
          </a:solidFill>
          <a:prstDash val="dash"/>
        </a:ln>
      </xdr:spPr>
    </xdr:cxnSp>
    <xdr:clientData/>
  </xdr:twoCellAnchor>
  <xdr:twoCellAnchor>
    <xdr:from>
      <xdr:col>12</xdr:col>
      <xdr:colOff>14067</xdr:colOff>
      <xdr:row>5</xdr:row>
      <xdr:rowOff>712</xdr:rowOff>
    </xdr:from>
    <xdr:to>
      <xdr:col>14</xdr:col>
      <xdr:colOff>72674</xdr:colOff>
      <xdr:row>5</xdr:row>
      <xdr:rowOff>3168</xdr:rowOff>
    </xdr:to>
    <xdr:cxnSp macro="">
      <xdr:nvCxnSpPr>
        <xdr:cNvPr id="492" name="Elbow Connector 444">
          <a:extLst>
            <a:ext uri="{FF2B5EF4-FFF2-40B4-BE49-F238E27FC236}">
              <a16:creationId xmlns:a16="http://schemas.microsoft.com/office/drawing/2014/main" id="{00000000-0008-0000-0400-0000EC010000}"/>
            </a:ext>
          </a:extLst>
        </xdr:cNvPr>
        <xdr:cNvCxnSpPr>
          <a:stCxn id="709" idx="0"/>
        </xdr:cNvCxnSpPr>
      </xdr:nvCxnSpPr>
      <xdr:spPr>
        <a:xfrm flipV="1">
          <a:off x="3279781" y="1306998"/>
          <a:ext cx="602893" cy="2456"/>
        </a:xfrm>
        <a:prstGeom prst="bentConnector3">
          <a:avLst>
            <a:gd name="adj1" fmla="val 50000"/>
          </a:avLst>
        </a:prstGeom>
        <a:noFill/>
        <a:ln w="38100" cap="rnd">
          <a:solidFill>
            <a:srgbClr val="0070C0"/>
          </a:solidFill>
          <a:prstDash val="dash"/>
        </a:ln>
      </xdr:spPr>
    </xdr:cxnSp>
    <xdr:clientData/>
  </xdr:twoCellAnchor>
  <xdr:twoCellAnchor>
    <xdr:from>
      <xdr:col>12</xdr:col>
      <xdr:colOff>14066</xdr:colOff>
      <xdr:row>7</xdr:row>
      <xdr:rowOff>261126</xdr:rowOff>
    </xdr:from>
    <xdr:to>
      <xdr:col>14</xdr:col>
      <xdr:colOff>46726</xdr:colOff>
      <xdr:row>8</xdr:row>
      <xdr:rowOff>1001</xdr:rowOff>
    </xdr:to>
    <xdr:cxnSp macro="">
      <xdr:nvCxnSpPr>
        <xdr:cNvPr id="513" name="Elbow Connector 444">
          <a:extLst>
            <a:ext uri="{FF2B5EF4-FFF2-40B4-BE49-F238E27FC236}">
              <a16:creationId xmlns:a16="http://schemas.microsoft.com/office/drawing/2014/main" id="{00000000-0008-0000-0400-000001020000}"/>
            </a:ext>
          </a:extLst>
        </xdr:cNvPr>
        <xdr:cNvCxnSpPr>
          <a:stCxn id="719" idx="0"/>
          <a:endCxn id="505" idx="1"/>
        </xdr:cNvCxnSpPr>
      </xdr:nvCxnSpPr>
      <xdr:spPr>
        <a:xfrm flipV="1">
          <a:off x="3279780" y="2089926"/>
          <a:ext cx="576946" cy="1132"/>
        </a:xfrm>
        <a:prstGeom prst="bentConnector3">
          <a:avLst>
            <a:gd name="adj1" fmla="val 50000"/>
          </a:avLst>
        </a:prstGeom>
        <a:noFill/>
        <a:ln w="38100" cap="rnd">
          <a:solidFill>
            <a:srgbClr val="0070C0"/>
          </a:solidFill>
          <a:prstDash val="dash"/>
        </a:ln>
      </xdr:spPr>
    </xdr:cxnSp>
    <xdr:clientData/>
  </xdr:twoCellAnchor>
  <xdr:twoCellAnchor>
    <xdr:from>
      <xdr:col>12</xdr:col>
      <xdr:colOff>14067</xdr:colOff>
      <xdr:row>9</xdr:row>
      <xdr:rowOff>260389</xdr:rowOff>
    </xdr:from>
    <xdr:to>
      <xdr:col>14</xdr:col>
      <xdr:colOff>46720</xdr:colOff>
      <xdr:row>10</xdr:row>
      <xdr:rowOff>1000</xdr:rowOff>
    </xdr:to>
    <xdr:cxnSp macro="">
      <xdr:nvCxnSpPr>
        <xdr:cNvPr id="514" name="Elbow Connector 444">
          <a:extLst>
            <a:ext uri="{FF2B5EF4-FFF2-40B4-BE49-F238E27FC236}">
              <a16:creationId xmlns:a16="http://schemas.microsoft.com/office/drawing/2014/main" id="{00000000-0008-0000-0400-000002020000}"/>
            </a:ext>
          </a:extLst>
        </xdr:cNvPr>
        <xdr:cNvCxnSpPr>
          <a:stCxn id="729" idx="0"/>
          <a:endCxn id="506" idx="1"/>
        </xdr:cNvCxnSpPr>
      </xdr:nvCxnSpPr>
      <xdr:spPr>
        <a:xfrm flipV="1">
          <a:off x="3279781" y="2611703"/>
          <a:ext cx="576939" cy="1868"/>
        </a:xfrm>
        <a:prstGeom prst="bentConnector3">
          <a:avLst>
            <a:gd name="adj1" fmla="val 50000"/>
          </a:avLst>
        </a:prstGeom>
        <a:noFill/>
        <a:ln w="38100" cap="rnd">
          <a:solidFill>
            <a:srgbClr val="0070C0"/>
          </a:solidFill>
          <a:prstDash val="dash"/>
        </a:ln>
      </xdr:spPr>
    </xdr:cxnSp>
    <xdr:clientData/>
  </xdr:twoCellAnchor>
  <xdr:twoCellAnchor>
    <xdr:from>
      <xdr:col>12</xdr:col>
      <xdr:colOff>14066</xdr:colOff>
      <xdr:row>12</xdr:row>
      <xdr:rowOff>261124</xdr:rowOff>
    </xdr:from>
    <xdr:to>
      <xdr:col>14</xdr:col>
      <xdr:colOff>46726</xdr:colOff>
      <xdr:row>13</xdr:row>
      <xdr:rowOff>4810</xdr:rowOff>
    </xdr:to>
    <xdr:cxnSp macro="">
      <xdr:nvCxnSpPr>
        <xdr:cNvPr id="535" name="Elbow Connector 444">
          <a:extLst>
            <a:ext uri="{FF2B5EF4-FFF2-40B4-BE49-F238E27FC236}">
              <a16:creationId xmlns:a16="http://schemas.microsoft.com/office/drawing/2014/main" id="{00000000-0008-0000-0400-000017020000}"/>
            </a:ext>
          </a:extLst>
        </xdr:cNvPr>
        <xdr:cNvCxnSpPr>
          <a:stCxn id="739" idx="0"/>
          <a:endCxn id="527" idx="1"/>
        </xdr:cNvCxnSpPr>
      </xdr:nvCxnSpPr>
      <xdr:spPr>
        <a:xfrm flipV="1">
          <a:off x="3279780" y="3396210"/>
          <a:ext cx="576946" cy="4943"/>
        </a:xfrm>
        <a:prstGeom prst="bentConnector3">
          <a:avLst>
            <a:gd name="adj1" fmla="val 50000"/>
          </a:avLst>
        </a:prstGeom>
        <a:noFill/>
        <a:ln w="38100" cap="rnd">
          <a:solidFill>
            <a:srgbClr val="0070C0"/>
          </a:solidFill>
          <a:prstDash val="dash"/>
        </a:ln>
      </xdr:spPr>
    </xdr:cxnSp>
    <xdr:clientData/>
  </xdr:twoCellAnchor>
  <xdr:twoCellAnchor>
    <xdr:from>
      <xdr:col>12</xdr:col>
      <xdr:colOff>14067</xdr:colOff>
      <xdr:row>14</xdr:row>
      <xdr:rowOff>260388</xdr:rowOff>
    </xdr:from>
    <xdr:to>
      <xdr:col>14</xdr:col>
      <xdr:colOff>46720</xdr:colOff>
      <xdr:row>15</xdr:row>
      <xdr:rowOff>4159</xdr:rowOff>
    </xdr:to>
    <xdr:cxnSp macro="">
      <xdr:nvCxnSpPr>
        <xdr:cNvPr id="536" name="Elbow Connector 444">
          <a:extLst>
            <a:ext uri="{FF2B5EF4-FFF2-40B4-BE49-F238E27FC236}">
              <a16:creationId xmlns:a16="http://schemas.microsoft.com/office/drawing/2014/main" id="{00000000-0008-0000-0400-000018020000}"/>
            </a:ext>
          </a:extLst>
        </xdr:cNvPr>
        <xdr:cNvCxnSpPr>
          <a:stCxn id="749" idx="0"/>
          <a:endCxn id="528" idx="1"/>
        </xdr:cNvCxnSpPr>
      </xdr:nvCxnSpPr>
      <xdr:spPr>
        <a:xfrm flipV="1">
          <a:off x="3279781" y="3917988"/>
          <a:ext cx="576939" cy="5028"/>
        </a:xfrm>
        <a:prstGeom prst="bentConnector3">
          <a:avLst>
            <a:gd name="adj1" fmla="val 50000"/>
          </a:avLst>
        </a:prstGeom>
        <a:noFill/>
        <a:ln w="38100" cap="rnd">
          <a:solidFill>
            <a:srgbClr val="0070C0"/>
          </a:solidFill>
          <a:prstDash val="dash"/>
        </a:ln>
      </xdr:spPr>
    </xdr:cxnSp>
    <xdr:clientData/>
  </xdr:twoCellAnchor>
  <xdr:twoCellAnchor>
    <xdr:from>
      <xdr:col>215</xdr:col>
      <xdr:colOff>0</xdr:colOff>
      <xdr:row>61</xdr:row>
      <xdr:rowOff>3</xdr:rowOff>
    </xdr:from>
    <xdr:to>
      <xdr:col>235</xdr:col>
      <xdr:colOff>0</xdr:colOff>
      <xdr:row>67</xdr:row>
      <xdr:rowOff>0</xdr:rowOff>
    </xdr:to>
    <xdr:grpSp>
      <xdr:nvGrpSpPr>
        <xdr:cNvPr id="537" name="Group 536">
          <a:extLst>
            <a:ext uri="{FF2B5EF4-FFF2-40B4-BE49-F238E27FC236}">
              <a16:creationId xmlns:a16="http://schemas.microsoft.com/office/drawing/2014/main" id="{00000000-0008-0000-0400-000019020000}"/>
            </a:ext>
          </a:extLst>
        </xdr:cNvPr>
        <xdr:cNvGrpSpPr/>
      </xdr:nvGrpSpPr>
      <xdr:grpSpPr>
        <a:xfrm>
          <a:off x="57340500" y="16268703"/>
          <a:ext cx="5334000" cy="1600197"/>
          <a:chOff x="609661" y="3246122"/>
          <a:chExt cx="5486399" cy="1645902"/>
        </a:xfrm>
      </xdr:grpSpPr>
      <xdr:sp macro="" textlink="">
        <xdr:nvSpPr>
          <xdr:cNvPr id="538" name="TextBox 61">
            <a:extLst>
              <a:ext uri="{FF2B5EF4-FFF2-40B4-BE49-F238E27FC236}">
                <a16:creationId xmlns:a16="http://schemas.microsoft.com/office/drawing/2014/main" id="{00000000-0008-0000-0400-00001A02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V2 </a:t>
            </a:r>
            <a:r>
              <a:rPr lang="en-US" baseline="0">
                <a:solidFill>
                  <a:schemeClr val="bg1"/>
                </a:solidFill>
                <a:latin typeface="Comic Sans MS" panose="030F0702030302020204" pitchFamily="66" charset="0"/>
              </a:rPr>
              <a:t>- Bypass Twr</a:t>
            </a:r>
            <a:endParaRPr lang="en-US">
              <a:solidFill>
                <a:schemeClr val="bg1"/>
              </a:solidFill>
              <a:latin typeface="Comic Sans MS" panose="030F0702030302020204" pitchFamily="66" charset="0"/>
            </a:endParaRPr>
          </a:p>
        </xdr:txBody>
      </xdr:sp>
      <xdr:sp macro="" textlink="">
        <xdr:nvSpPr>
          <xdr:cNvPr id="539" name="TextBox 63">
            <a:extLst>
              <a:ext uri="{FF2B5EF4-FFF2-40B4-BE49-F238E27FC236}">
                <a16:creationId xmlns:a16="http://schemas.microsoft.com/office/drawing/2014/main" id="{00000000-0008-0000-0400-00001B02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540" name="TextBox 64">
            <a:extLst>
              <a:ext uri="{FF2B5EF4-FFF2-40B4-BE49-F238E27FC236}">
                <a16:creationId xmlns:a16="http://schemas.microsoft.com/office/drawing/2014/main" id="{00000000-0008-0000-0400-00001C02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541" name="Isosceles Triangle 540">
            <a:extLst>
              <a:ext uri="{FF2B5EF4-FFF2-40B4-BE49-F238E27FC236}">
                <a16:creationId xmlns:a16="http://schemas.microsoft.com/office/drawing/2014/main" id="{00000000-0008-0000-0400-00001D02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42" name="Isosceles Triangle 541">
            <a:extLst>
              <a:ext uri="{FF2B5EF4-FFF2-40B4-BE49-F238E27FC236}">
                <a16:creationId xmlns:a16="http://schemas.microsoft.com/office/drawing/2014/main" id="{00000000-0008-0000-0400-00001E02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43" name="Straight Connector 542">
            <a:extLst>
              <a:ext uri="{FF2B5EF4-FFF2-40B4-BE49-F238E27FC236}">
                <a16:creationId xmlns:a16="http://schemas.microsoft.com/office/drawing/2014/main" id="{00000000-0008-0000-0400-00001F020000}"/>
              </a:ext>
            </a:extLst>
          </xdr:cNvPr>
          <xdr:cNvCxnSpPr>
            <a:stCxn id="541" idx="0"/>
            <a:endCxn id="541"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44" name="Straight Connector 543">
            <a:extLst>
              <a:ext uri="{FF2B5EF4-FFF2-40B4-BE49-F238E27FC236}">
                <a16:creationId xmlns:a16="http://schemas.microsoft.com/office/drawing/2014/main" id="{00000000-0008-0000-0400-000020020000}"/>
              </a:ext>
            </a:extLst>
          </xdr:cNvPr>
          <xdr:cNvCxnSpPr>
            <a:stCxn id="541" idx="0"/>
            <a:endCxn id="541"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45" name="Straight Connector 544">
            <a:extLst>
              <a:ext uri="{FF2B5EF4-FFF2-40B4-BE49-F238E27FC236}">
                <a16:creationId xmlns:a16="http://schemas.microsoft.com/office/drawing/2014/main" id="{00000000-0008-0000-0400-000021020000}"/>
              </a:ext>
            </a:extLst>
          </xdr:cNvPr>
          <xdr:cNvCxnSpPr>
            <a:stCxn id="542" idx="0"/>
            <a:endCxn id="542"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46" name="Straight Connector 545">
            <a:extLst>
              <a:ext uri="{FF2B5EF4-FFF2-40B4-BE49-F238E27FC236}">
                <a16:creationId xmlns:a16="http://schemas.microsoft.com/office/drawing/2014/main" id="{00000000-0008-0000-0400-000022020000}"/>
              </a:ext>
            </a:extLst>
          </xdr:cNvPr>
          <xdr:cNvCxnSpPr>
            <a:stCxn id="542" idx="0"/>
            <a:endCxn id="542"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47" name="Straight Connector 546">
            <a:extLst>
              <a:ext uri="{FF2B5EF4-FFF2-40B4-BE49-F238E27FC236}">
                <a16:creationId xmlns:a16="http://schemas.microsoft.com/office/drawing/2014/main" id="{00000000-0008-0000-0400-000023020000}"/>
              </a:ext>
            </a:extLst>
          </xdr:cNvPr>
          <xdr:cNvCxnSpPr>
            <a:stCxn id="541" idx="2"/>
            <a:endCxn id="542"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48" name="Straight Connector 547">
            <a:extLst>
              <a:ext uri="{FF2B5EF4-FFF2-40B4-BE49-F238E27FC236}">
                <a16:creationId xmlns:a16="http://schemas.microsoft.com/office/drawing/2014/main" id="{00000000-0008-0000-0400-000024020000}"/>
              </a:ext>
            </a:extLst>
          </xdr:cNvPr>
          <xdr:cNvCxnSpPr>
            <a:stCxn id="541" idx="4"/>
            <a:endCxn id="542"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549" name="TextBox 73">
            <a:extLst>
              <a:ext uri="{FF2B5EF4-FFF2-40B4-BE49-F238E27FC236}">
                <a16:creationId xmlns:a16="http://schemas.microsoft.com/office/drawing/2014/main" id="{00000000-0008-0000-0400-00002502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NC</a:t>
            </a:r>
          </a:p>
        </xdr:txBody>
      </xdr:sp>
      <xdr:sp macro="" textlink="">
        <xdr:nvSpPr>
          <xdr:cNvPr id="550" name="TextBox 76">
            <a:extLst>
              <a:ext uri="{FF2B5EF4-FFF2-40B4-BE49-F238E27FC236}">
                <a16:creationId xmlns:a16="http://schemas.microsoft.com/office/drawing/2014/main" id="{00000000-0008-0000-0400-00002602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grpSp>
    <xdr:clientData/>
  </xdr:twoCellAnchor>
  <xdr:twoCellAnchor>
    <xdr:from>
      <xdr:col>127</xdr:col>
      <xdr:colOff>38411</xdr:colOff>
      <xdr:row>59</xdr:row>
      <xdr:rowOff>258882</xdr:rowOff>
    </xdr:from>
    <xdr:to>
      <xdr:col>215</xdr:col>
      <xdr:colOff>1</xdr:colOff>
      <xdr:row>64</xdr:row>
      <xdr:rowOff>0</xdr:rowOff>
    </xdr:to>
    <xdr:cxnSp macro="">
      <xdr:nvCxnSpPr>
        <xdr:cNvPr id="551" name="Elbow Connector 813">
          <a:extLst>
            <a:ext uri="{FF2B5EF4-FFF2-40B4-BE49-F238E27FC236}">
              <a16:creationId xmlns:a16="http://schemas.microsoft.com/office/drawing/2014/main" id="{00000000-0008-0000-0400-000027020000}"/>
            </a:ext>
          </a:extLst>
        </xdr:cNvPr>
        <xdr:cNvCxnSpPr>
          <a:stCxn id="541" idx="0"/>
          <a:endCxn id="1177" idx="3"/>
        </xdr:cNvCxnSpPr>
      </xdr:nvCxnSpPr>
      <xdr:spPr>
        <a:xfrm rot="10800000">
          <a:off x="33909311" y="15994182"/>
          <a:ext cx="23431190" cy="1074618"/>
        </a:xfrm>
        <a:prstGeom prst="bentConnector3">
          <a:avLst>
            <a:gd name="adj1" fmla="val 50000"/>
          </a:avLst>
        </a:prstGeom>
        <a:noFill/>
        <a:ln w="38100" cap="rnd">
          <a:solidFill>
            <a:schemeClr val="accent3"/>
          </a:solidFill>
        </a:ln>
      </xdr:spPr>
    </xdr:cxnSp>
    <xdr:clientData/>
  </xdr:twoCellAnchor>
  <xdr:twoCellAnchor>
    <xdr:from>
      <xdr:col>20</xdr:col>
      <xdr:colOff>153145</xdr:colOff>
      <xdr:row>3</xdr:row>
      <xdr:rowOff>260464</xdr:rowOff>
    </xdr:from>
    <xdr:to>
      <xdr:col>23</xdr:col>
      <xdr:colOff>46726</xdr:colOff>
      <xdr:row>3</xdr:row>
      <xdr:rowOff>261127</xdr:rowOff>
    </xdr:to>
    <xdr:cxnSp macro="">
      <xdr:nvCxnSpPr>
        <xdr:cNvPr id="592" name="Elbow Connector 444">
          <a:extLst>
            <a:ext uri="{FF2B5EF4-FFF2-40B4-BE49-F238E27FC236}">
              <a16:creationId xmlns:a16="http://schemas.microsoft.com/office/drawing/2014/main" id="{00000000-0008-0000-0400-000050020000}"/>
            </a:ext>
          </a:extLst>
        </xdr:cNvPr>
        <xdr:cNvCxnSpPr>
          <a:stCxn id="485" idx="3"/>
          <a:endCxn id="564" idx="1"/>
        </xdr:cNvCxnSpPr>
      </xdr:nvCxnSpPr>
      <xdr:spPr>
        <a:xfrm>
          <a:off x="5596002" y="1044235"/>
          <a:ext cx="710010" cy="663"/>
        </a:xfrm>
        <a:prstGeom prst="bentConnector3">
          <a:avLst>
            <a:gd name="adj1" fmla="val 50000"/>
          </a:avLst>
        </a:prstGeom>
        <a:noFill/>
        <a:ln w="38100" cap="rnd">
          <a:solidFill>
            <a:srgbClr val="0070C0"/>
          </a:solidFill>
          <a:prstDash val="dash"/>
        </a:ln>
      </xdr:spPr>
    </xdr:cxnSp>
    <xdr:clientData/>
  </xdr:twoCellAnchor>
  <xdr:twoCellAnchor>
    <xdr:from>
      <xdr:col>20</xdr:col>
      <xdr:colOff>153146</xdr:colOff>
      <xdr:row>5</xdr:row>
      <xdr:rowOff>260390</xdr:rowOff>
    </xdr:from>
    <xdr:to>
      <xdr:col>23</xdr:col>
      <xdr:colOff>46720</xdr:colOff>
      <xdr:row>8</xdr:row>
      <xdr:rowOff>260462</xdr:rowOff>
    </xdr:to>
    <xdr:cxnSp macro="">
      <xdr:nvCxnSpPr>
        <xdr:cNvPr id="593" name="Elbow Connector 444">
          <a:extLst>
            <a:ext uri="{FF2B5EF4-FFF2-40B4-BE49-F238E27FC236}">
              <a16:creationId xmlns:a16="http://schemas.microsoft.com/office/drawing/2014/main" id="{00000000-0008-0000-0400-000051020000}"/>
            </a:ext>
          </a:extLst>
        </xdr:cNvPr>
        <xdr:cNvCxnSpPr>
          <a:stCxn id="507" idx="3"/>
          <a:endCxn id="565" idx="1"/>
        </xdr:cNvCxnSpPr>
      </xdr:nvCxnSpPr>
      <xdr:spPr>
        <a:xfrm flipV="1">
          <a:off x="5596003" y="1566676"/>
          <a:ext cx="710003" cy="783843"/>
        </a:xfrm>
        <a:prstGeom prst="bentConnector3">
          <a:avLst>
            <a:gd name="adj1" fmla="val 50000"/>
          </a:avLst>
        </a:prstGeom>
        <a:noFill/>
        <a:ln w="38100" cap="rnd">
          <a:solidFill>
            <a:srgbClr val="0070C0"/>
          </a:solidFill>
          <a:prstDash val="dash"/>
        </a:ln>
      </xdr:spPr>
    </xdr:cxnSp>
    <xdr:clientData/>
  </xdr:twoCellAnchor>
  <xdr:twoCellAnchor>
    <xdr:from>
      <xdr:col>20</xdr:col>
      <xdr:colOff>153146</xdr:colOff>
      <xdr:row>6</xdr:row>
      <xdr:rowOff>260390</xdr:rowOff>
    </xdr:from>
    <xdr:to>
      <xdr:col>31</xdr:col>
      <xdr:colOff>46720</xdr:colOff>
      <xdr:row>13</xdr:row>
      <xdr:rowOff>260461</xdr:rowOff>
    </xdr:to>
    <xdr:cxnSp macro="">
      <xdr:nvCxnSpPr>
        <xdr:cNvPr id="594" name="Elbow Connector 444">
          <a:extLst>
            <a:ext uri="{FF2B5EF4-FFF2-40B4-BE49-F238E27FC236}">
              <a16:creationId xmlns:a16="http://schemas.microsoft.com/office/drawing/2014/main" id="{00000000-0008-0000-0400-000052020000}"/>
            </a:ext>
          </a:extLst>
        </xdr:cNvPr>
        <xdr:cNvCxnSpPr>
          <a:stCxn id="529" idx="3"/>
          <a:endCxn id="585" idx="1"/>
        </xdr:cNvCxnSpPr>
      </xdr:nvCxnSpPr>
      <xdr:spPr>
        <a:xfrm flipV="1">
          <a:off x="5596003" y="1827933"/>
          <a:ext cx="2887146" cy="1828871"/>
        </a:xfrm>
        <a:prstGeom prst="bentConnector3">
          <a:avLst>
            <a:gd name="adj1" fmla="val 50000"/>
          </a:avLst>
        </a:prstGeom>
        <a:noFill/>
        <a:ln w="38100" cap="rnd">
          <a:solidFill>
            <a:srgbClr val="0070C0"/>
          </a:solidFill>
          <a:prstDash val="dash"/>
        </a:ln>
      </xdr:spPr>
    </xdr:cxnSp>
    <xdr:clientData/>
  </xdr:twoCellAnchor>
  <xdr:twoCellAnchor>
    <xdr:from>
      <xdr:col>29</xdr:col>
      <xdr:colOff>153145</xdr:colOff>
      <xdr:row>4</xdr:row>
      <xdr:rowOff>260463</xdr:rowOff>
    </xdr:from>
    <xdr:to>
      <xdr:col>31</xdr:col>
      <xdr:colOff>46726</xdr:colOff>
      <xdr:row>4</xdr:row>
      <xdr:rowOff>261127</xdr:rowOff>
    </xdr:to>
    <xdr:cxnSp macro="">
      <xdr:nvCxnSpPr>
        <xdr:cNvPr id="595" name="Elbow Connector 444">
          <a:extLst>
            <a:ext uri="{FF2B5EF4-FFF2-40B4-BE49-F238E27FC236}">
              <a16:creationId xmlns:a16="http://schemas.microsoft.com/office/drawing/2014/main" id="{00000000-0008-0000-0400-000053020000}"/>
            </a:ext>
          </a:extLst>
        </xdr:cNvPr>
        <xdr:cNvCxnSpPr>
          <a:stCxn id="566" idx="3"/>
          <a:endCxn id="584" idx="1"/>
        </xdr:cNvCxnSpPr>
      </xdr:nvCxnSpPr>
      <xdr:spPr>
        <a:xfrm>
          <a:off x="8045288" y="1305492"/>
          <a:ext cx="437867" cy="664"/>
        </a:xfrm>
        <a:prstGeom prst="bentConnector3">
          <a:avLst>
            <a:gd name="adj1" fmla="val 50000"/>
          </a:avLst>
        </a:prstGeom>
        <a:noFill/>
        <a:ln w="38100" cap="rnd">
          <a:solidFill>
            <a:srgbClr val="0070C0"/>
          </a:solidFill>
          <a:prstDash val="dash"/>
        </a:ln>
      </xdr:spPr>
    </xdr:cxnSp>
    <xdr:clientData/>
  </xdr:twoCellAnchor>
  <xdr:twoCellAnchor>
    <xdr:from>
      <xdr:col>122</xdr:col>
      <xdr:colOff>250996</xdr:colOff>
      <xdr:row>1</xdr:row>
      <xdr:rowOff>0</xdr:rowOff>
    </xdr:from>
    <xdr:to>
      <xdr:col>128</xdr:col>
      <xdr:colOff>250996</xdr:colOff>
      <xdr:row>1</xdr:row>
      <xdr:rowOff>0</xdr:rowOff>
    </xdr:to>
    <xdr:cxnSp macro="">
      <xdr:nvCxnSpPr>
        <xdr:cNvPr id="616" name="Straight Connector 615">
          <a:extLst>
            <a:ext uri="{FF2B5EF4-FFF2-40B4-BE49-F238E27FC236}">
              <a16:creationId xmlns:a16="http://schemas.microsoft.com/office/drawing/2014/main" id="{00000000-0008-0000-0400-000068020000}"/>
            </a:ext>
          </a:extLst>
        </xdr:cNvPr>
        <xdr:cNvCxnSpPr/>
      </xdr:nvCxnSpPr>
      <xdr:spPr>
        <a:xfrm>
          <a:off x="32271929" y="211667"/>
          <a:ext cx="15748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122</xdr:col>
      <xdr:colOff>250996</xdr:colOff>
      <xdr:row>1</xdr:row>
      <xdr:rowOff>973</xdr:rowOff>
    </xdr:from>
    <xdr:to>
      <xdr:col>242</xdr:col>
      <xdr:colOff>250996</xdr:colOff>
      <xdr:row>68</xdr:row>
      <xdr:rowOff>732</xdr:rowOff>
    </xdr:to>
    <xdr:grpSp>
      <xdr:nvGrpSpPr>
        <xdr:cNvPr id="617" name="Group 616">
          <a:extLst>
            <a:ext uri="{FF2B5EF4-FFF2-40B4-BE49-F238E27FC236}">
              <a16:creationId xmlns:a16="http://schemas.microsoft.com/office/drawing/2014/main" id="{00000000-0008-0000-0400-000069020000}"/>
            </a:ext>
          </a:extLst>
        </xdr:cNvPr>
        <xdr:cNvGrpSpPr/>
      </xdr:nvGrpSpPr>
      <xdr:grpSpPr>
        <a:xfrm>
          <a:off x="32788396" y="267673"/>
          <a:ext cx="32004000" cy="17868659"/>
          <a:chOff x="250996" y="267673"/>
          <a:chExt cx="32120803" cy="17934847"/>
        </a:xfrm>
      </xdr:grpSpPr>
      <xdr:grpSp>
        <xdr:nvGrpSpPr>
          <xdr:cNvPr id="618" name="Group 617">
            <a:extLst>
              <a:ext uri="{FF2B5EF4-FFF2-40B4-BE49-F238E27FC236}">
                <a16:creationId xmlns:a16="http://schemas.microsoft.com/office/drawing/2014/main" id="{00000000-0008-0000-0400-00006A020000}"/>
              </a:ext>
            </a:extLst>
          </xdr:cNvPr>
          <xdr:cNvGrpSpPr/>
        </xdr:nvGrpSpPr>
        <xdr:grpSpPr>
          <a:xfrm>
            <a:off x="250996" y="267673"/>
            <a:ext cx="32120803" cy="17934847"/>
            <a:chOff x="266700" y="266700"/>
            <a:chExt cx="32004000" cy="18403032"/>
          </a:xfrm>
        </xdr:grpSpPr>
        <xdr:cxnSp macro="">
          <xdr:nvCxnSpPr>
            <xdr:cNvPr id="644" name="Straight Connector 643">
              <a:extLst>
                <a:ext uri="{FF2B5EF4-FFF2-40B4-BE49-F238E27FC236}">
                  <a16:creationId xmlns:a16="http://schemas.microsoft.com/office/drawing/2014/main" id="{00000000-0008-0000-0400-00008402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645" name="Group 644">
              <a:extLst>
                <a:ext uri="{FF2B5EF4-FFF2-40B4-BE49-F238E27FC236}">
                  <a16:creationId xmlns:a16="http://schemas.microsoft.com/office/drawing/2014/main" id="{00000000-0008-0000-0400-000085020000}"/>
                </a:ext>
              </a:extLst>
            </xdr:cNvPr>
            <xdr:cNvGrpSpPr/>
          </xdr:nvGrpSpPr>
          <xdr:grpSpPr>
            <a:xfrm>
              <a:off x="266700" y="266700"/>
              <a:ext cx="32004000" cy="18403032"/>
              <a:chOff x="266700" y="266700"/>
              <a:chExt cx="32004000" cy="18403032"/>
            </a:xfrm>
          </xdr:grpSpPr>
          <xdr:cxnSp macro="">
            <xdr:nvCxnSpPr>
              <xdr:cNvPr id="646" name="Straight Connector 645">
                <a:extLst>
                  <a:ext uri="{FF2B5EF4-FFF2-40B4-BE49-F238E27FC236}">
                    <a16:creationId xmlns:a16="http://schemas.microsoft.com/office/drawing/2014/main" id="{00000000-0008-0000-0400-00008602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47" name="Straight Connector 646">
                <a:extLst>
                  <a:ext uri="{FF2B5EF4-FFF2-40B4-BE49-F238E27FC236}">
                    <a16:creationId xmlns:a16="http://schemas.microsoft.com/office/drawing/2014/main" id="{00000000-0008-0000-0400-00008702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648" name="Group 647">
                <a:extLst>
                  <a:ext uri="{FF2B5EF4-FFF2-40B4-BE49-F238E27FC236}">
                    <a16:creationId xmlns:a16="http://schemas.microsoft.com/office/drawing/2014/main" id="{00000000-0008-0000-0400-000088020000}"/>
                  </a:ext>
                </a:extLst>
              </xdr:cNvPr>
              <xdr:cNvGrpSpPr/>
            </xdr:nvGrpSpPr>
            <xdr:grpSpPr>
              <a:xfrm>
                <a:off x="266700" y="266700"/>
                <a:ext cx="32004000" cy="18403032"/>
                <a:chOff x="267433" y="267433"/>
                <a:chExt cx="32091923" cy="18452855"/>
              </a:xfrm>
            </xdr:grpSpPr>
            <xdr:cxnSp macro="">
              <xdr:nvCxnSpPr>
                <xdr:cNvPr id="660" name="Straight Connector 659">
                  <a:extLst>
                    <a:ext uri="{FF2B5EF4-FFF2-40B4-BE49-F238E27FC236}">
                      <a16:creationId xmlns:a16="http://schemas.microsoft.com/office/drawing/2014/main" id="{00000000-0008-0000-0400-00009402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661" name="Group 660">
                  <a:extLst>
                    <a:ext uri="{FF2B5EF4-FFF2-40B4-BE49-F238E27FC236}">
                      <a16:creationId xmlns:a16="http://schemas.microsoft.com/office/drawing/2014/main" id="{00000000-0008-0000-0400-000095020000}"/>
                    </a:ext>
                  </a:extLst>
                </xdr:cNvPr>
                <xdr:cNvGrpSpPr/>
              </xdr:nvGrpSpPr>
              <xdr:grpSpPr>
                <a:xfrm>
                  <a:off x="267433" y="267433"/>
                  <a:ext cx="32091923" cy="18452855"/>
                  <a:chOff x="267433" y="267433"/>
                  <a:chExt cx="32091923" cy="18452855"/>
                </a:xfrm>
              </xdr:grpSpPr>
              <xdr:grpSp>
                <xdr:nvGrpSpPr>
                  <xdr:cNvPr id="663" name="Group 662">
                    <a:extLst>
                      <a:ext uri="{FF2B5EF4-FFF2-40B4-BE49-F238E27FC236}">
                        <a16:creationId xmlns:a16="http://schemas.microsoft.com/office/drawing/2014/main" id="{00000000-0008-0000-0400-000097020000}"/>
                      </a:ext>
                    </a:extLst>
                  </xdr:cNvPr>
                  <xdr:cNvGrpSpPr/>
                </xdr:nvGrpSpPr>
                <xdr:grpSpPr>
                  <a:xfrm>
                    <a:off x="267433" y="267433"/>
                    <a:ext cx="32091923" cy="18452855"/>
                    <a:chOff x="272143" y="272143"/>
                    <a:chExt cx="32657143" cy="18777857"/>
                  </a:xfrm>
                </xdr:grpSpPr>
                <xdr:cxnSp macro="">
                  <xdr:nvCxnSpPr>
                    <xdr:cNvPr id="666" name="Straight Connector 665">
                      <a:extLst>
                        <a:ext uri="{FF2B5EF4-FFF2-40B4-BE49-F238E27FC236}">
                          <a16:creationId xmlns:a16="http://schemas.microsoft.com/office/drawing/2014/main" id="{00000000-0008-0000-0400-00009A02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67" name="Straight Connector 666">
                      <a:extLst>
                        <a:ext uri="{FF2B5EF4-FFF2-40B4-BE49-F238E27FC236}">
                          <a16:creationId xmlns:a16="http://schemas.microsoft.com/office/drawing/2014/main" id="{00000000-0008-0000-0400-00009B02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68" name="Straight Connector 667">
                      <a:extLst>
                        <a:ext uri="{FF2B5EF4-FFF2-40B4-BE49-F238E27FC236}">
                          <a16:creationId xmlns:a16="http://schemas.microsoft.com/office/drawing/2014/main" id="{00000000-0008-0000-0400-00009C02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69" name="Straight Connector 668">
                      <a:extLst>
                        <a:ext uri="{FF2B5EF4-FFF2-40B4-BE49-F238E27FC236}">
                          <a16:creationId xmlns:a16="http://schemas.microsoft.com/office/drawing/2014/main" id="{00000000-0008-0000-0400-00009D02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70" name="Straight Connector 669">
                      <a:extLst>
                        <a:ext uri="{FF2B5EF4-FFF2-40B4-BE49-F238E27FC236}">
                          <a16:creationId xmlns:a16="http://schemas.microsoft.com/office/drawing/2014/main" id="{00000000-0008-0000-0400-00009E02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664" name="Straight Connector 663">
                    <a:extLst>
                      <a:ext uri="{FF2B5EF4-FFF2-40B4-BE49-F238E27FC236}">
                        <a16:creationId xmlns:a16="http://schemas.microsoft.com/office/drawing/2014/main" id="{00000000-0008-0000-0400-00009802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65" name="Straight Connector 664">
                    <a:extLst>
                      <a:ext uri="{FF2B5EF4-FFF2-40B4-BE49-F238E27FC236}">
                        <a16:creationId xmlns:a16="http://schemas.microsoft.com/office/drawing/2014/main" id="{00000000-0008-0000-0400-00009902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662" name="Picture 661">
                  <a:extLst>
                    <a:ext uri="{FF2B5EF4-FFF2-40B4-BE49-F238E27FC236}">
                      <a16:creationId xmlns:a16="http://schemas.microsoft.com/office/drawing/2014/main" id="{00000000-0008-0000-0400-00009602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649" name="Straight Connector 648">
                <a:extLst>
                  <a:ext uri="{FF2B5EF4-FFF2-40B4-BE49-F238E27FC236}">
                    <a16:creationId xmlns:a16="http://schemas.microsoft.com/office/drawing/2014/main" id="{00000000-0008-0000-0400-00008902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50" name="Straight Connector 649">
                <a:extLst>
                  <a:ext uri="{FF2B5EF4-FFF2-40B4-BE49-F238E27FC236}">
                    <a16:creationId xmlns:a16="http://schemas.microsoft.com/office/drawing/2014/main" id="{00000000-0008-0000-0400-00008A02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51" name="Straight Connector 650">
                <a:extLst>
                  <a:ext uri="{FF2B5EF4-FFF2-40B4-BE49-F238E27FC236}">
                    <a16:creationId xmlns:a16="http://schemas.microsoft.com/office/drawing/2014/main" id="{00000000-0008-0000-0400-00008B02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52" name="Straight Connector 651">
                <a:extLst>
                  <a:ext uri="{FF2B5EF4-FFF2-40B4-BE49-F238E27FC236}">
                    <a16:creationId xmlns:a16="http://schemas.microsoft.com/office/drawing/2014/main" id="{00000000-0008-0000-0400-00008C02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53" name="Straight Connector 652">
                <a:extLst>
                  <a:ext uri="{FF2B5EF4-FFF2-40B4-BE49-F238E27FC236}">
                    <a16:creationId xmlns:a16="http://schemas.microsoft.com/office/drawing/2014/main" id="{00000000-0008-0000-0400-00008D02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54" name="Straight Connector 653">
                <a:extLst>
                  <a:ext uri="{FF2B5EF4-FFF2-40B4-BE49-F238E27FC236}">
                    <a16:creationId xmlns:a16="http://schemas.microsoft.com/office/drawing/2014/main" id="{00000000-0008-0000-0400-00008E02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55" name="Straight Connector 654">
                <a:extLst>
                  <a:ext uri="{FF2B5EF4-FFF2-40B4-BE49-F238E27FC236}">
                    <a16:creationId xmlns:a16="http://schemas.microsoft.com/office/drawing/2014/main" id="{00000000-0008-0000-0400-00008F02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56" name="Straight Connector 655">
                <a:extLst>
                  <a:ext uri="{FF2B5EF4-FFF2-40B4-BE49-F238E27FC236}">
                    <a16:creationId xmlns:a16="http://schemas.microsoft.com/office/drawing/2014/main" id="{00000000-0008-0000-0400-00009002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57" name="Straight Connector 656">
                <a:extLst>
                  <a:ext uri="{FF2B5EF4-FFF2-40B4-BE49-F238E27FC236}">
                    <a16:creationId xmlns:a16="http://schemas.microsoft.com/office/drawing/2014/main" id="{00000000-0008-0000-0400-00009102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58" name="Straight Connector 657">
                <a:extLst>
                  <a:ext uri="{FF2B5EF4-FFF2-40B4-BE49-F238E27FC236}">
                    <a16:creationId xmlns:a16="http://schemas.microsoft.com/office/drawing/2014/main" id="{00000000-0008-0000-0400-00009202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59" name="Straight Connector 658">
                <a:extLst>
                  <a:ext uri="{FF2B5EF4-FFF2-40B4-BE49-F238E27FC236}">
                    <a16:creationId xmlns:a16="http://schemas.microsoft.com/office/drawing/2014/main" id="{00000000-0008-0000-0400-00009302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619" name="Group 618">
            <a:extLst>
              <a:ext uri="{FF2B5EF4-FFF2-40B4-BE49-F238E27FC236}">
                <a16:creationId xmlns:a16="http://schemas.microsoft.com/office/drawing/2014/main" id="{00000000-0008-0000-0400-00006B020000}"/>
              </a:ext>
            </a:extLst>
          </xdr:cNvPr>
          <xdr:cNvGrpSpPr>
            <a:grpSpLocks noChangeAspect="1"/>
          </xdr:cNvGrpSpPr>
        </xdr:nvGrpSpPr>
        <xdr:grpSpPr>
          <a:xfrm>
            <a:off x="30810244" y="14798512"/>
            <a:ext cx="1489217" cy="1463040"/>
            <a:chOff x="13755938" y="6357717"/>
            <a:chExt cx="834896" cy="822834"/>
          </a:xfrm>
        </xdr:grpSpPr>
        <xdr:cxnSp macro="">
          <xdr:nvCxnSpPr>
            <xdr:cNvPr id="620" name="Straight Connector 619">
              <a:extLst>
                <a:ext uri="{FF2B5EF4-FFF2-40B4-BE49-F238E27FC236}">
                  <a16:creationId xmlns:a16="http://schemas.microsoft.com/office/drawing/2014/main" id="{00000000-0008-0000-0400-00006C02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21" name="Straight Connector 620">
              <a:extLst>
                <a:ext uri="{FF2B5EF4-FFF2-40B4-BE49-F238E27FC236}">
                  <a16:creationId xmlns:a16="http://schemas.microsoft.com/office/drawing/2014/main" id="{00000000-0008-0000-0400-00006D02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22" name="Straight Connector 621">
              <a:extLst>
                <a:ext uri="{FF2B5EF4-FFF2-40B4-BE49-F238E27FC236}">
                  <a16:creationId xmlns:a16="http://schemas.microsoft.com/office/drawing/2014/main" id="{00000000-0008-0000-0400-00006E02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23" name="Straight Connector 622">
              <a:extLst>
                <a:ext uri="{FF2B5EF4-FFF2-40B4-BE49-F238E27FC236}">
                  <a16:creationId xmlns:a16="http://schemas.microsoft.com/office/drawing/2014/main" id="{00000000-0008-0000-0400-00006F02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24" name="Straight Connector 623">
              <a:extLst>
                <a:ext uri="{FF2B5EF4-FFF2-40B4-BE49-F238E27FC236}">
                  <a16:creationId xmlns:a16="http://schemas.microsoft.com/office/drawing/2014/main" id="{00000000-0008-0000-0400-00007002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25" name="Straight Connector 624">
              <a:extLst>
                <a:ext uri="{FF2B5EF4-FFF2-40B4-BE49-F238E27FC236}">
                  <a16:creationId xmlns:a16="http://schemas.microsoft.com/office/drawing/2014/main" id="{00000000-0008-0000-0400-00007102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26" name="Straight Connector 625">
              <a:extLst>
                <a:ext uri="{FF2B5EF4-FFF2-40B4-BE49-F238E27FC236}">
                  <a16:creationId xmlns:a16="http://schemas.microsoft.com/office/drawing/2014/main" id="{00000000-0008-0000-0400-00007202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27" name="Straight Connector 626">
              <a:extLst>
                <a:ext uri="{FF2B5EF4-FFF2-40B4-BE49-F238E27FC236}">
                  <a16:creationId xmlns:a16="http://schemas.microsoft.com/office/drawing/2014/main" id="{00000000-0008-0000-0400-00007302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28" name="Straight Connector 627">
              <a:extLst>
                <a:ext uri="{FF2B5EF4-FFF2-40B4-BE49-F238E27FC236}">
                  <a16:creationId xmlns:a16="http://schemas.microsoft.com/office/drawing/2014/main" id="{00000000-0008-0000-0400-00007402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29" name="Straight Connector 628">
              <a:extLst>
                <a:ext uri="{FF2B5EF4-FFF2-40B4-BE49-F238E27FC236}">
                  <a16:creationId xmlns:a16="http://schemas.microsoft.com/office/drawing/2014/main" id="{00000000-0008-0000-0400-00007502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30" name="Straight Connector 629">
              <a:extLst>
                <a:ext uri="{FF2B5EF4-FFF2-40B4-BE49-F238E27FC236}">
                  <a16:creationId xmlns:a16="http://schemas.microsoft.com/office/drawing/2014/main" id="{00000000-0008-0000-0400-00007602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31" name="Straight Connector 630">
              <a:extLst>
                <a:ext uri="{FF2B5EF4-FFF2-40B4-BE49-F238E27FC236}">
                  <a16:creationId xmlns:a16="http://schemas.microsoft.com/office/drawing/2014/main" id="{00000000-0008-0000-0400-00007702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32" name="Straight Connector 631">
              <a:extLst>
                <a:ext uri="{FF2B5EF4-FFF2-40B4-BE49-F238E27FC236}">
                  <a16:creationId xmlns:a16="http://schemas.microsoft.com/office/drawing/2014/main" id="{00000000-0008-0000-0400-00007802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33" name="Straight Connector 632">
              <a:extLst>
                <a:ext uri="{FF2B5EF4-FFF2-40B4-BE49-F238E27FC236}">
                  <a16:creationId xmlns:a16="http://schemas.microsoft.com/office/drawing/2014/main" id="{00000000-0008-0000-0400-00007902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34" name="Straight Connector 633">
              <a:extLst>
                <a:ext uri="{FF2B5EF4-FFF2-40B4-BE49-F238E27FC236}">
                  <a16:creationId xmlns:a16="http://schemas.microsoft.com/office/drawing/2014/main" id="{00000000-0008-0000-0400-00007A02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35" name="Straight Connector 634">
              <a:extLst>
                <a:ext uri="{FF2B5EF4-FFF2-40B4-BE49-F238E27FC236}">
                  <a16:creationId xmlns:a16="http://schemas.microsoft.com/office/drawing/2014/main" id="{00000000-0008-0000-0400-00007B02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636" name="Oval 635">
              <a:extLst>
                <a:ext uri="{FF2B5EF4-FFF2-40B4-BE49-F238E27FC236}">
                  <a16:creationId xmlns:a16="http://schemas.microsoft.com/office/drawing/2014/main" id="{00000000-0008-0000-0400-00007C02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637" name="Oval 636">
              <a:extLst>
                <a:ext uri="{FF2B5EF4-FFF2-40B4-BE49-F238E27FC236}">
                  <a16:creationId xmlns:a16="http://schemas.microsoft.com/office/drawing/2014/main" id="{00000000-0008-0000-0400-00007D02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638" name="Rectangle 637">
              <a:extLst>
                <a:ext uri="{FF2B5EF4-FFF2-40B4-BE49-F238E27FC236}">
                  <a16:creationId xmlns:a16="http://schemas.microsoft.com/office/drawing/2014/main" id="{00000000-0008-0000-0400-00007E02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639" name="Rectangle 638">
              <a:extLst>
                <a:ext uri="{FF2B5EF4-FFF2-40B4-BE49-F238E27FC236}">
                  <a16:creationId xmlns:a16="http://schemas.microsoft.com/office/drawing/2014/main" id="{00000000-0008-0000-0400-00007F02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640" name="Rectangle 639">
              <a:extLst>
                <a:ext uri="{FF2B5EF4-FFF2-40B4-BE49-F238E27FC236}">
                  <a16:creationId xmlns:a16="http://schemas.microsoft.com/office/drawing/2014/main" id="{00000000-0008-0000-0400-00008002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641" name="Rectangle 640">
              <a:extLst>
                <a:ext uri="{FF2B5EF4-FFF2-40B4-BE49-F238E27FC236}">
                  <a16:creationId xmlns:a16="http://schemas.microsoft.com/office/drawing/2014/main" id="{00000000-0008-0000-0400-00008102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642" name="TextBox 7">
              <a:extLst>
                <a:ext uri="{FF2B5EF4-FFF2-40B4-BE49-F238E27FC236}">
                  <a16:creationId xmlns:a16="http://schemas.microsoft.com/office/drawing/2014/main" id="{00000000-0008-0000-0400-00008202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643" name="Picture 642">
              <a:extLst>
                <a:ext uri="{FF2B5EF4-FFF2-40B4-BE49-F238E27FC236}">
                  <a16:creationId xmlns:a16="http://schemas.microsoft.com/office/drawing/2014/main" id="{00000000-0008-0000-0400-00008302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xdr:twoCellAnchor>
    <xdr:from>
      <xdr:col>215</xdr:col>
      <xdr:colOff>3844</xdr:colOff>
      <xdr:row>44</xdr:row>
      <xdr:rowOff>2</xdr:rowOff>
    </xdr:from>
    <xdr:to>
      <xdr:col>235</xdr:col>
      <xdr:colOff>0</xdr:colOff>
      <xdr:row>50</xdr:row>
      <xdr:rowOff>0</xdr:rowOff>
    </xdr:to>
    <xdr:grpSp>
      <xdr:nvGrpSpPr>
        <xdr:cNvPr id="671" name="Group 670">
          <a:extLst>
            <a:ext uri="{FF2B5EF4-FFF2-40B4-BE49-F238E27FC236}">
              <a16:creationId xmlns:a16="http://schemas.microsoft.com/office/drawing/2014/main" id="{00000000-0008-0000-0400-00009F020000}"/>
            </a:ext>
          </a:extLst>
        </xdr:cNvPr>
        <xdr:cNvGrpSpPr/>
      </xdr:nvGrpSpPr>
      <xdr:grpSpPr>
        <a:xfrm>
          <a:off x="57344344" y="11734802"/>
          <a:ext cx="5330156" cy="1600198"/>
          <a:chOff x="609661" y="3246122"/>
          <a:chExt cx="5486399" cy="1645902"/>
        </a:xfrm>
      </xdr:grpSpPr>
      <xdr:sp macro="" textlink="">
        <xdr:nvSpPr>
          <xdr:cNvPr id="672" name="TextBox 78">
            <a:extLst>
              <a:ext uri="{FF2B5EF4-FFF2-40B4-BE49-F238E27FC236}">
                <a16:creationId xmlns:a16="http://schemas.microsoft.com/office/drawing/2014/main" id="{00000000-0008-0000-0400-0000A002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Fan1StrStp</a:t>
            </a:r>
          </a:p>
        </xdr:txBody>
      </xdr:sp>
      <xdr:sp macro="" textlink="">
        <xdr:nvSpPr>
          <xdr:cNvPr id="673" name="TextBox 80">
            <a:extLst>
              <a:ext uri="{FF2B5EF4-FFF2-40B4-BE49-F238E27FC236}">
                <a16:creationId xmlns:a16="http://schemas.microsoft.com/office/drawing/2014/main" id="{00000000-0008-0000-0400-0000A102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a:t>
            </a:r>
            <a:r>
              <a:rPr lang="en-US" baseline="0">
                <a:solidFill>
                  <a:schemeClr val="bg1"/>
                </a:solidFill>
                <a:latin typeface="Comic Sans MS" panose="030F0702030302020204" pitchFamily="66" charset="0"/>
              </a:rPr>
              <a:t> 1</a:t>
            </a:r>
            <a:endParaRPr lang="en-US">
              <a:solidFill>
                <a:schemeClr val="bg1"/>
              </a:solidFill>
              <a:latin typeface="Comic Sans MS" panose="030F0702030302020204" pitchFamily="66" charset="0"/>
            </a:endParaRPr>
          </a:p>
        </xdr:txBody>
      </xdr:sp>
      <xdr:sp macro="" textlink="">
        <xdr:nvSpPr>
          <xdr:cNvPr id="674" name="TextBox 81">
            <a:extLst>
              <a:ext uri="{FF2B5EF4-FFF2-40B4-BE49-F238E27FC236}">
                <a16:creationId xmlns:a16="http://schemas.microsoft.com/office/drawing/2014/main" id="{00000000-0008-0000-0400-0000A2020000}"/>
              </a:ext>
            </a:extLst>
          </xdr:cNvPr>
          <xdr:cNvSpPr txBox="1">
            <a:spLocks noChangeAspect="1"/>
          </xdr:cNvSpPr>
        </xdr:nvSpPr>
        <xdr:spPr>
          <a:xfrm flipH="1">
            <a:off x="3078574" y="3794750"/>
            <a:ext cx="1097336"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DO</a:t>
            </a:r>
          </a:p>
        </xdr:txBody>
      </xdr:sp>
      <xdr:sp macro="" textlink="">
        <xdr:nvSpPr>
          <xdr:cNvPr id="675" name="Isosceles Triangle 674">
            <a:extLst>
              <a:ext uri="{FF2B5EF4-FFF2-40B4-BE49-F238E27FC236}">
                <a16:creationId xmlns:a16="http://schemas.microsoft.com/office/drawing/2014/main" id="{00000000-0008-0000-0400-0000A302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76" name="Isosceles Triangle 675">
            <a:extLst>
              <a:ext uri="{FF2B5EF4-FFF2-40B4-BE49-F238E27FC236}">
                <a16:creationId xmlns:a16="http://schemas.microsoft.com/office/drawing/2014/main" id="{00000000-0008-0000-0400-0000A402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77" name="Straight Connector 676">
            <a:extLst>
              <a:ext uri="{FF2B5EF4-FFF2-40B4-BE49-F238E27FC236}">
                <a16:creationId xmlns:a16="http://schemas.microsoft.com/office/drawing/2014/main" id="{00000000-0008-0000-0400-0000A5020000}"/>
              </a:ext>
            </a:extLst>
          </xdr:cNvPr>
          <xdr:cNvCxnSpPr>
            <a:stCxn id="675" idx="0"/>
            <a:endCxn id="675" idx="2"/>
          </xdr:cNvCxnSpPr>
        </xdr:nvCxnSpPr>
        <xdr:spPr>
          <a:xfrm flipV="1">
            <a:off x="60966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78" name="Straight Connector 677">
            <a:extLst>
              <a:ext uri="{FF2B5EF4-FFF2-40B4-BE49-F238E27FC236}">
                <a16:creationId xmlns:a16="http://schemas.microsoft.com/office/drawing/2014/main" id="{00000000-0008-0000-0400-0000A6020000}"/>
              </a:ext>
            </a:extLst>
          </xdr:cNvPr>
          <xdr:cNvCxnSpPr>
            <a:stCxn id="675" idx="0"/>
            <a:endCxn id="675" idx="4"/>
          </xdr:cNvCxnSpPr>
        </xdr:nvCxnSpPr>
        <xdr:spPr>
          <a:xfrm>
            <a:off x="60966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79" name="Straight Connector 678">
            <a:extLst>
              <a:ext uri="{FF2B5EF4-FFF2-40B4-BE49-F238E27FC236}">
                <a16:creationId xmlns:a16="http://schemas.microsoft.com/office/drawing/2014/main" id="{00000000-0008-0000-0400-0000A7020000}"/>
              </a:ext>
            </a:extLst>
          </xdr:cNvPr>
          <xdr:cNvCxnSpPr>
            <a:stCxn id="676" idx="0"/>
            <a:endCxn id="676" idx="4"/>
          </xdr:cNvCxnSpPr>
        </xdr:nvCxnSpPr>
        <xdr:spPr>
          <a:xfrm>
            <a:off x="582168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80" name="Straight Connector 679">
            <a:extLst>
              <a:ext uri="{FF2B5EF4-FFF2-40B4-BE49-F238E27FC236}">
                <a16:creationId xmlns:a16="http://schemas.microsoft.com/office/drawing/2014/main" id="{00000000-0008-0000-0400-0000A8020000}"/>
              </a:ext>
            </a:extLst>
          </xdr:cNvPr>
          <xdr:cNvCxnSpPr>
            <a:stCxn id="676" idx="0"/>
            <a:endCxn id="676" idx="2"/>
          </xdr:cNvCxnSpPr>
        </xdr:nvCxnSpPr>
        <xdr:spPr>
          <a:xfrm flipV="1">
            <a:off x="582168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81" name="Straight Connector 680">
            <a:extLst>
              <a:ext uri="{FF2B5EF4-FFF2-40B4-BE49-F238E27FC236}">
                <a16:creationId xmlns:a16="http://schemas.microsoft.com/office/drawing/2014/main" id="{00000000-0008-0000-0400-0000A9020000}"/>
              </a:ext>
            </a:extLst>
          </xdr:cNvPr>
          <xdr:cNvCxnSpPr>
            <a:stCxn id="675" idx="2"/>
            <a:endCxn id="676" idx="2"/>
          </xdr:cNvCxnSpPr>
        </xdr:nvCxnSpPr>
        <xdr:spPr>
          <a:xfrm>
            <a:off x="883981" y="379475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82" name="Straight Connector 681">
            <a:extLst>
              <a:ext uri="{FF2B5EF4-FFF2-40B4-BE49-F238E27FC236}">
                <a16:creationId xmlns:a16="http://schemas.microsoft.com/office/drawing/2014/main" id="{00000000-0008-0000-0400-0000AA020000}"/>
              </a:ext>
            </a:extLst>
          </xdr:cNvPr>
          <xdr:cNvCxnSpPr>
            <a:stCxn id="675" idx="4"/>
            <a:endCxn id="676" idx="4"/>
          </xdr:cNvCxnSpPr>
        </xdr:nvCxnSpPr>
        <xdr:spPr>
          <a:xfrm>
            <a:off x="883981" y="434339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683" name="TextBox 90">
            <a:extLst>
              <a:ext uri="{FF2B5EF4-FFF2-40B4-BE49-F238E27FC236}">
                <a16:creationId xmlns:a16="http://schemas.microsoft.com/office/drawing/2014/main" id="{00000000-0008-0000-0400-0000AB02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a:t>
            </a:r>
          </a:p>
        </xdr:txBody>
      </xdr:sp>
      <xdr:sp macro="" textlink="">
        <xdr:nvSpPr>
          <xdr:cNvPr id="684" name="TextBox 91">
            <a:extLst>
              <a:ext uri="{FF2B5EF4-FFF2-40B4-BE49-F238E27FC236}">
                <a16:creationId xmlns:a16="http://schemas.microsoft.com/office/drawing/2014/main" id="{00000000-0008-0000-0400-0000AC02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On/Off</a:t>
            </a:r>
          </a:p>
        </xdr:txBody>
      </xdr:sp>
    </xdr:grpSp>
    <xdr:clientData/>
  </xdr:twoCellAnchor>
  <xdr:twoCellAnchor>
    <xdr:from>
      <xdr:col>40</xdr:col>
      <xdr:colOff>0</xdr:colOff>
      <xdr:row>5</xdr:row>
      <xdr:rowOff>0</xdr:rowOff>
    </xdr:from>
    <xdr:to>
      <xdr:col>50</xdr:col>
      <xdr:colOff>0</xdr:colOff>
      <xdr:row>7</xdr:row>
      <xdr:rowOff>0</xdr:rowOff>
    </xdr:to>
    <xdr:grpSp>
      <xdr:nvGrpSpPr>
        <xdr:cNvPr id="685" name="Group 684">
          <a:extLst>
            <a:ext uri="{FF2B5EF4-FFF2-40B4-BE49-F238E27FC236}">
              <a16:creationId xmlns:a16="http://schemas.microsoft.com/office/drawing/2014/main" id="{00000000-0008-0000-0400-0000AD020000}"/>
            </a:ext>
          </a:extLst>
        </xdr:cNvPr>
        <xdr:cNvGrpSpPr/>
      </xdr:nvGrpSpPr>
      <xdr:grpSpPr>
        <a:xfrm flipH="1">
          <a:off x="10668000" y="1333500"/>
          <a:ext cx="2667000" cy="533400"/>
          <a:chOff x="609667" y="4983457"/>
          <a:chExt cx="2743172" cy="548640"/>
        </a:xfrm>
      </xdr:grpSpPr>
      <xdr:sp macro="" textlink="">
        <xdr:nvSpPr>
          <xdr:cNvPr id="686" name="Isosceles Triangle 685">
            <a:extLst>
              <a:ext uri="{FF2B5EF4-FFF2-40B4-BE49-F238E27FC236}">
                <a16:creationId xmlns:a16="http://schemas.microsoft.com/office/drawing/2014/main" id="{00000000-0008-0000-0400-0000AE02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87" name="TextBox 210">
            <a:extLst>
              <a:ext uri="{FF2B5EF4-FFF2-40B4-BE49-F238E27FC236}">
                <a16:creationId xmlns:a16="http://schemas.microsoft.com/office/drawing/2014/main" id="{00000000-0008-0000-0400-0000AF02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CWPumpsOn</a:t>
            </a:r>
          </a:p>
        </xdr:txBody>
      </xdr:sp>
      <xdr:sp macro="" textlink="">
        <xdr:nvSpPr>
          <xdr:cNvPr id="688" name="Isosceles Triangle 687">
            <a:extLst>
              <a:ext uri="{FF2B5EF4-FFF2-40B4-BE49-F238E27FC236}">
                <a16:creationId xmlns:a16="http://schemas.microsoft.com/office/drawing/2014/main" id="{00000000-0008-0000-0400-0000B002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89" name="Straight Connector 688">
            <a:extLst>
              <a:ext uri="{FF2B5EF4-FFF2-40B4-BE49-F238E27FC236}">
                <a16:creationId xmlns:a16="http://schemas.microsoft.com/office/drawing/2014/main" id="{00000000-0008-0000-0400-0000B1020000}"/>
              </a:ext>
            </a:extLst>
          </xdr:cNvPr>
          <xdr:cNvCxnSpPr>
            <a:stCxn id="688" idx="0"/>
            <a:endCxn id="688"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90" name="Straight Connector 689">
            <a:extLst>
              <a:ext uri="{FF2B5EF4-FFF2-40B4-BE49-F238E27FC236}">
                <a16:creationId xmlns:a16="http://schemas.microsoft.com/office/drawing/2014/main" id="{00000000-0008-0000-0400-0000B2020000}"/>
              </a:ext>
            </a:extLst>
          </xdr:cNvPr>
          <xdr:cNvCxnSpPr>
            <a:stCxn id="688" idx="0"/>
            <a:endCxn id="688"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91" name="Straight Connector 690">
            <a:extLst>
              <a:ext uri="{FF2B5EF4-FFF2-40B4-BE49-F238E27FC236}">
                <a16:creationId xmlns:a16="http://schemas.microsoft.com/office/drawing/2014/main" id="{00000000-0008-0000-0400-0000B3020000}"/>
              </a:ext>
            </a:extLst>
          </xdr:cNvPr>
          <xdr:cNvCxnSpPr>
            <a:stCxn id="686" idx="4"/>
            <a:endCxn id="686" idx="2"/>
          </xdr:cNvCxnSpPr>
        </xdr:nvCxnSpPr>
        <xdr:spPr>
          <a:xfrm flipH="1"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92" name="Straight Connector 691">
            <a:extLst>
              <a:ext uri="{FF2B5EF4-FFF2-40B4-BE49-F238E27FC236}">
                <a16:creationId xmlns:a16="http://schemas.microsoft.com/office/drawing/2014/main" id="{00000000-0008-0000-0400-0000B4020000}"/>
              </a:ext>
            </a:extLst>
          </xdr:cNvPr>
          <xdr:cNvCxnSpPr>
            <a:stCxn id="688" idx="2"/>
            <a:endCxn id="686"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93" name="Straight Connector 692">
            <a:extLst>
              <a:ext uri="{FF2B5EF4-FFF2-40B4-BE49-F238E27FC236}">
                <a16:creationId xmlns:a16="http://schemas.microsoft.com/office/drawing/2014/main" id="{00000000-0008-0000-0400-0000B5020000}"/>
              </a:ext>
            </a:extLst>
          </xdr:cNvPr>
          <xdr:cNvCxnSpPr>
            <a:stCxn id="688" idx="4"/>
            <a:endCxn id="686"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37</xdr:col>
      <xdr:colOff>153145</xdr:colOff>
      <xdr:row>5</xdr:row>
      <xdr:rowOff>260463</xdr:rowOff>
    </xdr:from>
    <xdr:to>
      <xdr:col>40</xdr:col>
      <xdr:colOff>0</xdr:colOff>
      <xdr:row>6</xdr:row>
      <xdr:rowOff>0</xdr:rowOff>
    </xdr:to>
    <xdr:cxnSp macro="">
      <xdr:nvCxnSpPr>
        <xdr:cNvPr id="694" name="Elbow Connector 444">
          <a:extLst>
            <a:ext uri="{FF2B5EF4-FFF2-40B4-BE49-F238E27FC236}">
              <a16:creationId xmlns:a16="http://schemas.microsoft.com/office/drawing/2014/main" id="{00000000-0008-0000-0400-0000B6020000}"/>
            </a:ext>
          </a:extLst>
        </xdr:cNvPr>
        <xdr:cNvCxnSpPr>
          <a:stCxn id="586" idx="3"/>
          <a:endCxn id="688" idx="0"/>
        </xdr:cNvCxnSpPr>
      </xdr:nvCxnSpPr>
      <xdr:spPr>
        <a:xfrm>
          <a:off x="10222431" y="1566749"/>
          <a:ext cx="663283" cy="794"/>
        </a:xfrm>
        <a:prstGeom prst="bentConnector3">
          <a:avLst>
            <a:gd name="adj1" fmla="val 50000"/>
          </a:avLst>
        </a:prstGeom>
        <a:noFill/>
        <a:ln w="38100" cap="rnd">
          <a:solidFill>
            <a:srgbClr val="0070C0"/>
          </a:solidFill>
          <a:prstDash val="dash"/>
        </a:ln>
      </xdr:spPr>
    </xdr:cxnSp>
    <xdr:clientData/>
  </xdr:twoCellAnchor>
  <xdr:twoCellAnchor>
    <xdr:from>
      <xdr:col>2</xdr:col>
      <xdr:colOff>11254</xdr:colOff>
      <xdr:row>2</xdr:row>
      <xdr:rowOff>0</xdr:rowOff>
    </xdr:from>
    <xdr:to>
      <xdr:col>12</xdr:col>
      <xdr:colOff>14065</xdr:colOff>
      <xdr:row>4</xdr:row>
      <xdr:rowOff>8685</xdr:rowOff>
    </xdr:to>
    <xdr:grpSp>
      <xdr:nvGrpSpPr>
        <xdr:cNvPr id="695" name="Group 694">
          <a:extLst>
            <a:ext uri="{FF2B5EF4-FFF2-40B4-BE49-F238E27FC236}">
              <a16:creationId xmlns:a16="http://schemas.microsoft.com/office/drawing/2014/main" id="{00000000-0008-0000-0400-0000B7020000}"/>
            </a:ext>
          </a:extLst>
        </xdr:cNvPr>
        <xdr:cNvGrpSpPr/>
      </xdr:nvGrpSpPr>
      <xdr:grpSpPr>
        <a:xfrm>
          <a:off x="544654" y="533400"/>
          <a:ext cx="2669811" cy="542085"/>
          <a:chOff x="609660" y="4983457"/>
          <a:chExt cx="2743179" cy="548640"/>
        </a:xfrm>
      </xdr:grpSpPr>
      <xdr:sp macro="" textlink="">
        <xdr:nvSpPr>
          <xdr:cNvPr id="696" name="Isosceles Triangle 695">
            <a:extLst>
              <a:ext uri="{FF2B5EF4-FFF2-40B4-BE49-F238E27FC236}">
                <a16:creationId xmlns:a16="http://schemas.microsoft.com/office/drawing/2014/main" id="{00000000-0008-0000-0400-0000B802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97" name="TextBox 191">
            <a:extLst>
              <a:ext uri="{FF2B5EF4-FFF2-40B4-BE49-F238E27FC236}">
                <a16:creationId xmlns:a16="http://schemas.microsoft.com/office/drawing/2014/main" id="{00000000-0008-0000-0400-0000B902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CWPmp1Prf</a:t>
            </a:r>
          </a:p>
        </xdr:txBody>
      </xdr:sp>
      <xdr:sp macro="" textlink="">
        <xdr:nvSpPr>
          <xdr:cNvPr id="698" name="TextBox 192">
            <a:extLst>
              <a:ext uri="{FF2B5EF4-FFF2-40B4-BE49-F238E27FC236}">
                <a16:creationId xmlns:a16="http://schemas.microsoft.com/office/drawing/2014/main" id="{00000000-0008-0000-0400-0000BA02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TC-03</a:t>
            </a:r>
          </a:p>
        </xdr:txBody>
      </xdr:sp>
      <xdr:sp macro="" textlink="">
        <xdr:nvSpPr>
          <xdr:cNvPr id="699" name="Isosceles Triangle 698">
            <a:extLst>
              <a:ext uri="{FF2B5EF4-FFF2-40B4-BE49-F238E27FC236}">
                <a16:creationId xmlns:a16="http://schemas.microsoft.com/office/drawing/2014/main" id="{00000000-0008-0000-0400-0000BB02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00" name="Straight Connector 699">
            <a:extLst>
              <a:ext uri="{FF2B5EF4-FFF2-40B4-BE49-F238E27FC236}">
                <a16:creationId xmlns:a16="http://schemas.microsoft.com/office/drawing/2014/main" id="{00000000-0008-0000-0400-0000BC020000}"/>
              </a:ext>
            </a:extLst>
          </xdr:cNvPr>
          <xdr:cNvCxnSpPr>
            <a:stCxn id="699" idx="0"/>
            <a:endCxn id="699"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01" name="Straight Connector 700">
            <a:extLst>
              <a:ext uri="{FF2B5EF4-FFF2-40B4-BE49-F238E27FC236}">
                <a16:creationId xmlns:a16="http://schemas.microsoft.com/office/drawing/2014/main" id="{00000000-0008-0000-0400-0000BD020000}"/>
              </a:ext>
            </a:extLst>
          </xdr:cNvPr>
          <xdr:cNvCxnSpPr>
            <a:stCxn id="699" idx="0"/>
            <a:endCxn id="699"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02" name="Straight Connector 701">
            <a:extLst>
              <a:ext uri="{FF2B5EF4-FFF2-40B4-BE49-F238E27FC236}">
                <a16:creationId xmlns:a16="http://schemas.microsoft.com/office/drawing/2014/main" id="{00000000-0008-0000-0400-0000BE020000}"/>
              </a:ext>
            </a:extLst>
          </xdr:cNvPr>
          <xdr:cNvCxnSpPr>
            <a:stCxn id="696" idx="4"/>
            <a:endCxn id="696"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03" name="Straight Connector 702">
            <a:extLst>
              <a:ext uri="{FF2B5EF4-FFF2-40B4-BE49-F238E27FC236}">
                <a16:creationId xmlns:a16="http://schemas.microsoft.com/office/drawing/2014/main" id="{00000000-0008-0000-0400-0000BF020000}"/>
              </a:ext>
            </a:extLst>
          </xdr:cNvPr>
          <xdr:cNvCxnSpPr>
            <a:stCxn id="699" idx="2"/>
            <a:endCxn id="696"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04" name="Straight Connector 703">
            <a:extLst>
              <a:ext uri="{FF2B5EF4-FFF2-40B4-BE49-F238E27FC236}">
                <a16:creationId xmlns:a16="http://schemas.microsoft.com/office/drawing/2014/main" id="{00000000-0008-0000-0400-0000C0020000}"/>
              </a:ext>
            </a:extLst>
          </xdr:cNvPr>
          <xdr:cNvCxnSpPr>
            <a:stCxn id="699" idx="4"/>
            <a:endCxn id="696"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2</xdr:col>
      <xdr:colOff>14064</xdr:colOff>
      <xdr:row>4</xdr:row>
      <xdr:rowOff>0</xdr:rowOff>
    </xdr:from>
    <xdr:to>
      <xdr:col>12</xdr:col>
      <xdr:colOff>14066</xdr:colOff>
      <xdr:row>6</xdr:row>
      <xdr:rowOff>9984</xdr:rowOff>
    </xdr:to>
    <xdr:grpSp>
      <xdr:nvGrpSpPr>
        <xdr:cNvPr id="705" name="Group 704">
          <a:extLst>
            <a:ext uri="{FF2B5EF4-FFF2-40B4-BE49-F238E27FC236}">
              <a16:creationId xmlns:a16="http://schemas.microsoft.com/office/drawing/2014/main" id="{00000000-0008-0000-0400-0000C1020000}"/>
            </a:ext>
          </a:extLst>
        </xdr:cNvPr>
        <xdr:cNvGrpSpPr/>
      </xdr:nvGrpSpPr>
      <xdr:grpSpPr>
        <a:xfrm>
          <a:off x="547464" y="1066800"/>
          <a:ext cx="2667002" cy="543384"/>
          <a:chOff x="609660" y="4983457"/>
          <a:chExt cx="2743179" cy="548640"/>
        </a:xfrm>
      </xdr:grpSpPr>
      <xdr:sp macro="" textlink="">
        <xdr:nvSpPr>
          <xdr:cNvPr id="706" name="Isosceles Triangle 705">
            <a:extLst>
              <a:ext uri="{FF2B5EF4-FFF2-40B4-BE49-F238E27FC236}">
                <a16:creationId xmlns:a16="http://schemas.microsoft.com/office/drawing/2014/main" id="{00000000-0008-0000-0400-0000C202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07" name="TextBox 191">
            <a:extLst>
              <a:ext uri="{FF2B5EF4-FFF2-40B4-BE49-F238E27FC236}">
                <a16:creationId xmlns:a16="http://schemas.microsoft.com/office/drawing/2014/main" id="{00000000-0008-0000-0400-0000C302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CWPmp2Prf</a:t>
            </a:r>
          </a:p>
        </xdr:txBody>
      </xdr:sp>
      <xdr:sp macro="" textlink="">
        <xdr:nvSpPr>
          <xdr:cNvPr id="708" name="TextBox 192">
            <a:extLst>
              <a:ext uri="{FF2B5EF4-FFF2-40B4-BE49-F238E27FC236}">
                <a16:creationId xmlns:a16="http://schemas.microsoft.com/office/drawing/2014/main" id="{00000000-0008-0000-0400-0000C402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TC-03</a:t>
            </a:r>
          </a:p>
        </xdr:txBody>
      </xdr:sp>
      <xdr:sp macro="" textlink="">
        <xdr:nvSpPr>
          <xdr:cNvPr id="709" name="Isosceles Triangle 708">
            <a:extLst>
              <a:ext uri="{FF2B5EF4-FFF2-40B4-BE49-F238E27FC236}">
                <a16:creationId xmlns:a16="http://schemas.microsoft.com/office/drawing/2014/main" id="{00000000-0008-0000-0400-0000C502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10" name="Straight Connector 709">
            <a:extLst>
              <a:ext uri="{FF2B5EF4-FFF2-40B4-BE49-F238E27FC236}">
                <a16:creationId xmlns:a16="http://schemas.microsoft.com/office/drawing/2014/main" id="{00000000-0008-0000-0400-0000C6020000}"/>
              </a:ext>
            </a:extLst>
          </xdr:cNvPr>
          <xdr:cNvCxnSpPr>
            <a:stCxn id="709" idx="0"/>
            <a:endCxn id="709"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11" name="Straight Connector 710">
            <a:extLst>
              <a:ext uri="{FF2B5EF4-FFF2-40B4-BE49-F238E27FC236}">
                <a16:creationId xmlns:a16="http://schemas.microsoft.com/office/drawing/2014/main" id="{00000000-0008-0000-0400-0000C7020000}"/>
              </a:ext>
            </a:extLst>
          </xdr:cNvPr>
          <xdr:cNvCxnSpPr>
            <a:stCxn id="709" idx="0"/>
            <a:endCxn id="709"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12" name="Straight Connector 711">
            <a:extLst>
              <a:ext uri="{FF2B5EF4-FFF2-40B4-BE49-F238E27FC236}">
                <a16:creationId xmlns:a16="http://schemas.microsoft.com/office/drawing/2014/main" id="{00000000-0008-0000-0400-0000C8020000}"/>
              </a:ext>
            </a:extLst>
          </xdr:cNvPr>
          <xdr:cNvCxnSpPr>
            <a:stCxn id="706" idx="4"/>
            <a:endCxn id="706"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13" name="Straight Connector 712">
            <a:extLst>
              <a:ext uri="{FF2B5EF4-FFF2-40B4-BE49-F238E27FC236}">
                <a16:creationId xmlns:a16="http://schemas.microsoft.com/office/drawing/2014/main" id="{00000000-0008-0000-0400-0000C9020000}"/>
              </a:ext>
            </a:extLst>
          </xdr:cNvPr>
          <xdr:cNvCxnSpPr>
            <a:stCxn id="709" idx="2"/>
            <a:endCxn id="706"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14" name="Straight Connector 713">
            <a:extLst>
              <a:ext uri="{FF2B5EF4-FFF2-40B4-BE49-F238E27FC236}">
                <a16:creationId xmlns:a16="http://schemas.microsoft.com/office/drawing/2014/main" id="{00000000-0008-0000-0400-0000CA020000}"/>
              </a:ext>
            </a:extLst>
          </xdr:cNvPr>
          <xdr:cNvCxnSpPr>
            <a:stCxn id="709" idx="4"/>
            <a:endCxn id="706"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2</xdr:col>
      <xdr:colOff>14064</xdr:colOff>
      <xdr:row>7</xdr:row>
      <xdr:rowOff>2368</xdr:rowOff>
    </xdr:from>
    <xdr:to>
      <xdr:col>12</xdr:col>
      <xdr:colOff>14066</xdr:colOff>
      <xdr:row>8</xdr:row>
      <xdr:rowOff>260890</xdr:rowOff>
    </xdr:to>
    <xdr:grpSp>
      <xdr:nvGrpSpPr>
        <xdr:cNvPr id="715" name="Group 714">
          <a:extLst>
            <a:ext uri="{FF2B5EF4-FFF2-40B4-BE49-F238E27FC236}">
              <a16:creationId xmlns:a16="http://schemas.microsoft.com/office/drawing/2014/main" id="{00000000-0008-0000-0400-0000CB020000}"/>
            </a:ext>
          </a:extLst>
        </xdr:cNvPr>
        <xdr:cNvGrpSpPr/>
      </xdr:nvGrpSpPr>
      <xdr:grpSpPr>
        <a:xfrm>
          <a:off x="547464" y="1869268"/>
          <a:ext cx="2667002" cy="525222"/>
          <a:chOff x="609660" y="4983457"/>
          <a:chExt cx="2743179" cy="548640"/>
        </a:xfrm>
      </xdr:grpSpPr>
      <xdr:sp macro="" textlink="">
        <xdr:nvSpPr>
          <xdr:cNvPr id="716" name="Isosceles Triangle 715">
            <a:extLst>
              <a:ext uri="{FF2B5EF4-FFF2-40B4-BE49-F238E27FC236}">
                <a16:creationId xmlns:a16="http://schemas.microsoft.com/office/drawing/2014/main" id="{00000000-0008-0000-0400-0000CC02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17" name="TextBox 191">
            <a:extLst>
              <a:ext uri="{FF2B5EF4-FFF2-40B4-BE49-F238E27FC236}">
                <a16:creationId xmlns:a16="http://schemas.microsoft.com/office/drawing/2014/main" id="{00000000-0008-0000-0400-0000CD02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CWPmp3Prf</a:t>
            </a:r>
          </a:p>
        </xdr:txBody>
      </xdr:sp>
      <xdr:sp macro="" textlink="">
        <xdr:nvSpPr>
          <xdr:cNvPr id="718" name="TextBox 192">
            <a:extLst>
              <a:ext uri="{FF2B5EF4-FFF2-40B4-BE49-F238E27FC236}">
                <a16:creationId xmlns:a16="http://schemas.microsoft.com/office/drawing/2014/main" id="{00000000-0008-0000-0400-0000CE02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TC-03</a:t>
            </a:r>
          </a:p>
        </xdr:txBody>
      </xdr:sp>
      <xdr:sp macro="" textlink="">
        <xdr:nvSpPr>
          <xdr:cNvPr id="719" name="Isosceles Triangle 718">
            <a:extLst>
              <a:ext uri="{FF2B5EF4-FFF2-40B4-BE49-F238E27FC236}">
                <a16:creationId xmlns:a16="http://schemas.microsoft.com/office/drawing/2014/main" id="{00000000-0008-0000-0400-0000CF02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20" name="Straight Connector 719">
            <a:extLst>
              <a:ext uri="{FF2B5EF4-FFF2-40B4-BE49-F238E27FC236}">
                <a16:creationId xmlns:a16="http://schemas.microsoft.com/office/drawing/2014/main" id="{00000000-0008-0000-0400-0000D0020000}"/>
              </a:ext>
            </a:extLst>
          </xdr:cNvPr>
          <xdr:cNvCxnSpPr>
            <a:stCxn id="719" idx="0"/>
            <a:endCxn id="719"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21" name="Straight Connector 720">
            <a:extLst>
              <a:ext uri="{FF2B5EF4-FFF2-40B4-BE49-F238E27FC236}">
                <a16:creationId xmlns:a16="http://schemas.microsoft.com/office/drawing/2014/main" id="{00000000-0008-0000-0400-0000D1020000}"/>
              </a:ext>
            </a:extLst>
          </xdr:cNvPr>
          <xdr:cNvCxnSpPr>
            <a:stCxn id="719" idx="0"/>
            <a:endCxn id="719"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22" name="Straight Connector 721">
            <a:extLst>
              <a:ext uri="{FF2B5EF4-FFF2-40B4-BE49-F238E27FC236}">
                <a16:creationId xmlns:a16="http://schemas.microsoft.com/office/drawing/2014/main" id="{00000000-0008-0000-0400-0000D2020000}"/>
              </a:ext>
            </a:extLst>
          </xdr:cNvPr>
          <xdr:cNvCxnSpPr>
            <a:stCxn id="716" idx="4"/>
            <a:endCxn id="716"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23" name="Straight Connector 722">
            <a:extLst>
              <a:ext uri="{FF2B5EF4-FFF2-40B4-BE49-F238E27FC236}">
                <a16:creationId xmlns:a16="http://schemas.microsoft.com/office/drawing/2014/main" id="{00000000-0008-0000-0400-0000D3020000}"/>
              </a:ext>
            </a:extLst>
          </xdr:cNvPr>
          <xdr:cNvCxnSpPr>
            <a:stCxn id="719" idx="2"/>
            <a:endCxn id="716"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24" name="Straight Connector 723">
            <a:extLst>
              <a:ext uri="{FF2B5EF4-FFF2-40B4-BE49-F238E27FC236}">
                <a16:creationId xmlns:a16="http://schemas.microsoft.com/office/drawing/2014/main" id="{00000000-0008-0000-0400-0000D4020000}"/>
              </a:ext>
            </a:extLst>
          </xdr:cNvPr>
          <xdr:cNvCxnSpPr>
            <a:stCxn id="719" idx="4"/>
            <a:endCxn id="716"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2</xdr:col>
      <xdr:colOff>14065</xdr:colOff>
      <xdr:row>9</xdr:row>
      <xdr:rowOff>2365</xdr:rowOff>
    </xdr:from>
    <xdr:to>
      <xdr:col>12</xdr:col>
      <xdr:colOff>14067</xdr:colOff>
      <xdr:row>10</xdr:row>
      <xdr:rowOff>260892</xdr:rowOff>
    </xdr:to>
    <xdr:grpSp>
      <xdr:nvGrpSpPr>
        <xdr:cNvPr id="725" name="Group 724">
          <a:extLst>
            <a:ext uri="{FF2B5EF4-FFF2-40B4-BE49-F238E27FC236}">
              <a16:creationId xmlns:a16="http://schemas.microsoft.com/office/drawing/2014/main" id="{00000000-0008-0000-0400-0000D5020000}"/>
            </a:ext>
          </a:extLst>
        </xdr:cNvPr>
        <xdr:cNvGrpSpPr/>
      </xdr:nvGrpSpPr>
      <xdr:grpSpPr>
        <a:xfrm>
          <a:off x="547465" y="2402665"/>
          <a:ext cx="2667002" cy="525227"/>
          <a:chOff x="609660" y="4983457"/>
          <a:chExt cx="2743179" cy="548640"/>
        </a:xfrm>
      </xdr:grpSpPr>
      <xdr:sp macro="" textlink="">
        <xdr:nvSpPr>
          <xdr:cNvPr id="726" name="Isosceles Triangle 725">
            <a:extLst>
              <a:ext uri="{FF2B5EF4-FFF2-40B4-BE49-F238E27FC236}">
                <a16:creationId xmlns:a16="http://schemas.microsoft.com/office/drawing/2014/main" id="{00000000-0008-0000-0400-0000D602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27" name="TextBox 191">
            <a:extLst>
              <a:ext uri="{FF2B5EF4-FFF2-40B4-BE49-F238E27FC236}">
                <a16:creationId xmlns:a16="http://schemas.microsoft.com/office/drawing/2014/main" id="{00000000-0008-0000-0400-0000D702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CWPmp4Prf</a:t>
            </a:r>
          </a:p>
        </xdr:txBody>
      </xdr:sp>
      <xdr:sp macro="" textlink="">
        <xdr:nvSpPr>
          <xdr:cNvPr id="728" name="TextBox 192">
            <a:extLst>
              <a:ext uri="{FF2B5EF4-FFF2-40B4-BE49-F238E27FC236}">
                <a16:creationId xmlns:a16="http://schemas.microsoft.com/office/drawing/2014/main" id="{00000000-0008-0000-0400-0000D802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TC-02</a:t>
            </a:r>
          </a:p>
        </xdr:txBody>
      </xdr:sp>
      <xdr:sp macro="" textlink="">
        <xdr:nvSpPr>
          <xdr:cNvPr id="729" name="Isosceles Triangle 728">
            <a:extLst>
              <a:ext uri="{FF2B5EF4-FFF2-40B4-BE49-F238E27FC236}">
                <a16:creationId xmlns:a16="http://schemas.microsoft.com/office/drawing/2014/main" id="{00000000-0008-0000-0400-0000D902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30" name="Straight Connector 729">
            <a:extLst>
              <a:ext uri="{FF2B5EF4-FFF2-40B4-BE49-F238E27FC236}">
                <a16:creationId xmlns:a16="http://schemas.microsoft.com/office/drawing/2014/main" id="{00000000-0008-0000-0400-0000DA020000}"/>
              </a:ext>
            </a:extLst>
          </xdr:cNvPr>
          <xdr:cNvCxnSpPr>
            <a:stCxn id="729" idx="0"/>
            <a:endCxn id="729"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31" name="Straight Connector 730">
            <a:extLst>
              <a:ext uri="{FF2B5EF4-FFF2-40B4-BE49-F238E27FC236}">
                <a16:creationId xmlns:a16="http://schemas.microsoft.com/office/drawing/2014/main" id="{00000000-0008-0000-0400-0000DB020000}"/>
              </a:ext>
            </a:extLst>
          </xdr:cNvPr>
          <xdr:cNvCxnSpPr>
            <a:stCxn id="729" idx="0"/>
            <a:endCxn id="729"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32" name="Straight Connector 731">
            <a:extLst>
              <a:ext uri="{FF2B5EF4-FFF2-40B4-BE49-F238E27FC236}">
                <a16:creationId xmlns:a16="http://schemas.microsoft.com/office/drawing/2014/main" id="{00000000-0008-0000-0400-0000DC020000}"/>
              </a:ext>
            </a:extLst>
          </xdr:cNvPr>
          <xdr:cNvCxnSpPr>
            <a:stCxn id="726" idx="4"/>
            <a:endCxn id="726"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33" name="Straight Connector 732">
            <a:extLst>
              <a:ext uri="{FF2B5EF4-FFF2-40B4-BE49-F238E27FC236}">
                <a16:creationId xmlns:a16="http://schemas.microsoft.com/office/drawing/2014/main" id="{00000000-0008-0000-0400-0000DD020000}"/>
              </a:ext>
            </a:extLst>
          </xdr:cNvPr>
          <xdr:cNvCxnSpPr>
            <a:stCxn id="729" idx="2"/>
            <a:endCxn id="726"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34" name="Straight Connector 733">
            <a:extLst>
              <a:ext uri="{FF2B5EF4-FFF2-40B4-BE49-F238E27FC236}">
                <a16:creationId xmlns:a16="http://schemas.microsoft.com/office/drawing/2014/main" id="{00000000-0008-0000-0400-0000DE020000}"/>
              </a:ext>
            </a:extLst>
          </xdr:cNvPr>
          <xdr:cNvCxnSpPr>
            <a:stCxn id="729" idx="4"/>
            <a:endCxn id="726"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2</xdr:col>
      <xdr:colOff>14064</xdr:colOff>
      <xdr:row>11</xdr:row>
      <xdr:rowOff>260890</xdr:rowOff>
    </xdr:from>
    <xdr:to>
      <xdr:col>12</xdr:col>
      <xdr:colOff>14066</xdr:colOff>
      <xdr:row>14</xdr:row>
      <xdr:rowOff>9986</xdr:rowOff>
    </xdr:to>
    <xdr:grpSp>
      <xdr:nvGrpSpPr>
        <xdr:cNvPr id="735" name="Group 734">
          <a:extLst>
            <a:ext uri="{FF2B5EF4-FFF2-40B4-BE49-F238E27FC236}">
              <a16:creationId xmlns:a16="http://schemas.microsoft.com/office/drawing/2014/main" id="{00000000-0008-0000-0400-0000DF020000}"/>
            </a:ext>
          </a:extLst>
        </xdr:cNvPr>
        <xdr:cNvGrpSpPr/>
      </xdr:nvGrpSpPr>
      <xdr:grpSpPr>
        <a:xfrm>
          <a:off x="547464" y="3194590"/>
          <a:ext cx="2667002" cy="549196"/>
          <a:chOff x="609660" y="4983457"/>
          <a:chExt cx="2743179" cy="548640"/>
        </a:xfrm>
      </xdr:grpSpPr>
      <xdr:sp macro="" textlink="">
        <xdr:nvSpPr>
          <xdr:cNvPr id="736" name="Isosceles Triangle 735">
            <a:extLst>
              <a:ext uri="{FF2B5EF4-FFF2-40B4-BE49-F238E27FC236}">
                <a16:creationId xmlns:a16="http://schemas.microsoft.com/office/drawing/2014/main" id="{00000000-0008-0000-0400-0000E002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37" name="TextBox 191">
            <a:extLst>
              <a:ext uri="{FF2B5EF4-FFF2-40B4-BE49-F238E27FC236}">
                <a16:creationId xmlns:a16="http://schemas.microsoft.com/office/drawing/2014/main" id="{00000000-0008-0000-0400-0000E102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CWPmp5Prf</a:t>
            </a:r>
          </a:p>
        </xdr:txBody>
      </xdr:sp>
      <xdr:sp macro="" textlink="">
        <xdr:nvSpPr>
          <xdr:cNvPr id="738" name="TextBox 192">
            <a:extLst>
              <a:ext uri="{FF2B5EF4-FFF2-40B4-BE49-F238E27FC236}">
                <a16:creationId xmlns:a16="http://schemas.microsoft.com/office/drawing/2014/main" id="{00000000-0008-0000-0400-0000E202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TC-03</a:t>
            </a:r>
          </a:p>
        </xdr:txBody>
      </xdr:sp>
      <xdr:sp macro="" textlink="">
        <xdr:nvSpPr>
          <xdr:cNvPr id="739" name="Isosceles Triangle 738">
            <a:extLst>
              <a:ext uri="{FF2B5EF4-FFF2-40B4-BE49-F238E27FC236}">
                <a16:creationId xmlns:a16="http://schemas.microsoft.com/office/drawing/2014/main" id="{00000000-0008-0000-0400-0000E302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40" name="Straight Connector 739">
            <a:extLst>
              <a:ext uri="{FF2B5EF4-FFF2-40B4-BE49-F238E27FC236}">
                <a16:creationId xmlns:a16="http://schemas.microsoft.com/office/drawing/2014/main" id="{00000000-0008-0000-0400-0000E4020000}"/>
              </a:ext>
            </a:extLst>
          </xdr:cNvPr>
          <xdr:cNvCxnSpPr>
            <a:stCxn id="739" idx="0"/>
            <a:endCxn id="739"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41" name="Straight Connector 740">
            <a:extLst>
              <a:ext uri="{FF2B5EF4-FFF2-40B4-BE49-F238E27FC236}">
                <a16:creationId xmlns:a16="http://schemas.microsoft.com/office/drawing/2014/main" id="{00000000-0008-0000-0400-0000E5020000}"/>
              </a:ext>
            </a:extLst>
          </xdr:cNvPr>
          <xdr:cNvCxnSpPr>
            <a:stCxn id="739" idx="0"/>
            <a:endCxn id="739"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42" name="Straight Connector 741">
            <a:extLst>
              <a:ext uri="{FF2B5EF4-FFF2-40B4-BE49-F238E27FC236}">
                <a16:creationId xmlns:a16="http://schemas.microsoft.com/office/drawing/2014/main" id="{00000000-0008-0000-0400-0000E6020000}"/>
              </a:ext>
            </a:extLst>
          </xdr:cNvPr>
          <xdr:cNvCxnSpPr>
            <a:stCxn id="736" idx="4"/>
            <a:endCxn id="736"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43" name="Straight Connector 742">
            <a:extLst>
              <a:ext uri="{FF2B5EF4-FFF2-40B4-BE49-F238E27FC236}">
                <a16:creationId xmlns:a16="http://schemas.microsoft.com/office/drawing/2014/main" id="{00000000-0008-0000-0400-0000E7020000}"/>
              </a:ext>
            </a:extLst>
          </xdr:cNvPr>
          <xdr:cNvCxnSpPr>
            <a:stCxn id="739" idx="2"/>
            <a:endCxn id="736"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44" name="Straight Connector 743">
            <a:extLst>
              <a:ext uri="{FF2B5EF4-FFF2-40B4-BE49-F238E27FC236}">
                <a16:creationId xmlns:a16="http://schemas.microsoft.com/office/drawing/2014/main" id="{00000000-0008-0000-0400-0000E8020000}"/>
              </a:ext>
            </a:extLst>
          </xdr:cNvPr>
          <xdr:cNvCxnSpPr>
            <a:stCxn id="739" idx="4"/>
            <a:endCxn id="736"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2</xdr:col>
      <xdr:colOff>14065</xdr:colOff>
      <xdr:row>13</xdr:row>
      <xdr:rowOff>260890</xdr:rowOff>
    </xdr:from>
    <xdr:to>
      <xdr:col>12</xdr:col>
      <xdr:colOff>14067</xdr:colOff>
      <xdr:row>16</xdr:row>
      <xdr:rowOff>8684</xdr:rowOff>
    </xdr:to>
    <xdr:grpSp>
      <xdr:nvGrpSpPr>
        <xdr:cNvPr id="745" name="Group 744">
          <a:extLst>
            <a:ext uri="{FF2B5EF4-FFF2-40B4-BE49-F238E27FC236}">
              <a16:creationId xmlns:a16="http://schemas.microsoft.com/office/drawing/2014/main" id="{00000000-0008-0000-0400-0000E9020000}"/>
            </a:ext>
          </a:extLst>
        </xdr:cNvPr>
        <xdr:cNvGrpSpPr/>
      </xdr:nvGrpSpPr>
      <xdr:grpSpPr>
        <a:xfrm>
          <a:off x="547465" y="3727990"/>
          <a:ext cx="2667002" cy="547894"/>
          <a:chOff x="609660" y="4983457"/>
          <a:chExt cx="2743179" cy="548640"/>
        </a:xfrm>
      </xdr:grpSpPr>
      <xdr:sp macro="" textlink="">
        <xdr:nvSpPr>
          <xdr:cNvPr id="746" name="Isosceles Triangle 745">
            <a:extLst>
              <a:ext uri="{FF2B5EF4-FFF2-40B4-BE49-F238E27FC236}">
                <a16:creationId xmlns:a16="http://schemas.microsoft.com/office/drawing/2014/main" id="{00000000-0008-0000-0400-0000EA02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47" name="TextBox 191">
            <a:extLst>
              <a:ext uri="{FF2B5EF4-FFF2-40B4-BE49-F238E27FC236}">
                <a16:creationId xmlns:a16="http://schemas.microsoft.com/office/drawing/2014/main" id="{00000000-0008-0000-0400-0000EB02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CWPmp6Prf</a:t>
            </a:r>
          </a:p>
        </xdr:txBody>
      </xdr:sp>
      <xdr:sp macro="" textlink="">
        <xdr:nvSpPr>
          <xdr:cNvPr id="748" name="TextBox 192">
            <a:extLst>
              <a:ext uri="{FF2B5EF4-FFF2-40B4-BE49-F238E27FC236}">
                <a16:creationId xmlns:a16="http://schemas.microsoft.com/office/drawing/2014/main" id="{00000000-0008-0000-0400-0000EC02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TC-03</a:t>
            </a:r>
          </a:p>
        </xdr:txBody>
      </xdr:sp>
      <xdr:sp macro="" textlink="">
        <xdr:nvSpPr>
          <xdr:cNvPr id="749" name="Isosceles Triangle 748">
            <a:extLst>
              <a:ext uri="{FF2B5EF4-FFF2-40B4-BE49-F238E27FC236}">
                <a16:creationId xmlns:a16="http://schemas.microsoft.com/office/drawing/2014/main" id="{00000000-0008-0000-0400-0000ED02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50" name="Straight Connector 749">
            <a:extLst>
              <a:ext uri="{FF2B5EF4-FFF2-40B4-BE49-F238E27FC236}">
                <a16:creationId xmlns:a16="http://schemas.microsoft.com/office/drawing/2014/main" id="{00000000-0008-0000-0400-0000EE020000}"/>
              </a:ext>
            </a:extLst>
          </xdr:cNvPr>
          <xdr:cNvCxnSpPr>
            <a:stCxn id="749" idx="0"/>
            <a:endCxn id="749"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1" name="Straight Connector 750">
            <a:extLst>
              <a:ext uri="{FF2B5EF4-FFF2-40B4-BE49-F238E27FC236}">
                <a16:creationId xmlns:a16="http://schemas.microsoft.com/office/drawing/2014/main" id="{00000000-0008-0000-0400-0000EF020000}"/>
              </a:ext>
            </a:extLst>
          </xdr:cNvPr>
          <xdr:cNvCxnSpPr>
            <a:stCxn id="749" idx="0"/>
            <a:endCxn id="749"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2" name="Straight Connector 751">
            <a:extLst>
              <a:ext uri="{FF2B5EF4-FFF2-40B4-BE49-F238E27FC236}">
                <a16:creationId xmlns:a16="http://schemas.microsoft.com/office/drawing/2014/main" id="{00000000-0008-0000-0400-0000F0020000}"/>
              </a:ext>
            </a:extLst>
          </xdr:cNvPr>
          <xdr:cNvCxnSpPr>
            <a:stCxn id="746" idx="4"/>
            <a:endCxn id="746"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3" name="Straight Connector 752">
            <a:extLst>
              <a:ext uri="{FF2B5EF4-FFF2-40B4-BE49-F238E27FC236}">
                <a16:creationId xmlns:a16="http://schemas.microsoft.com/office/drawing/2014/main" id="{00000000-0008-0000-0400-0000F1020000}"/>
              </a:ext>
            </a:extLst>
          </xdr:cNvPr>
          <xdr:cNvCxnSpPr>
            <a:stCxn id="749" idx="2"/>
            <a:endCxn id="746"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4" name="Straight Connector 753">
            <a:extLst>
              <a:ext uri="{FF2B5EF4-FFF2-40B4-BE49-F238E27FC236}">
                <a16:creationId xmlns:a16="http://schemas.microsoft.com/office/drawing/2014/main" id="{00000000-0008-0000-0400-0000F2020000}"/>
              </a:ext>
            </a:extLst>
          </xdr:cNvPr>
          <xdr:cNvCxnSpPr>
            <a:stCxn id="749" idx="4"/>
            <a:endCxn id="746"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32</xdr:col>
      <xdr:colOff>266696</xdr:colOff>
      <xdr:row>48</xdr:row>
      <xdr:rowOff>257914</xdr:rowOff>
    </xdr:from>
    <xdr:to>
      <xdr:col>70</xdr:col>
      <xdr:colOff>1</xdr:colOff>
      <xdr:row>50</xdr:row>
      <xdr:rowOff>257268</xdr:rowOff>
    </xdr:to>
    <xdr:cxnSp macro="">
      <xdr:nvCxnSpPr>
        <xdr:cNvPr id="789" name="Elbow Connector 813">
          <a:extLst>
            <a:ext uri="{FF2B5EF4-FFF2-40B4-BE49-F238E27FC236}">
              <a16:creationId xmlns:a16="http://schemas.microsoft.com/office/drawing/2014/main" id="{00000000-0008-0000-0400-000015030000}"/>
            </a:ext>
          </a:extLst>
        </xdr:cNvPr>
        <xdr:cNvCxnSpPr>
          <a:stCxn id="1323" idx="1"/>
          <a:endCxn id="261" idx="3"/>
        </xdr:cNvCxnSpPr>
      </xdr:nvCxnSpPr>
      <xdr:spPr>
        <a:xfrm rot="10800000" flipV="1">
          <a:off x="8801096" y="13059514"/>
          <a:ext cx="9867905" cy="532754"/>
        </a:xfrm>
        <a:prstGeom prst="bentConnector3">
          <a:avLst>
            <a:gd name="adj1" fmla="val 56950"/>
          </a:avLst>
        </a:prstGeom>
        <a:noFill/>
        <a:ln w="38100" cap="rnd">
          <a:solidFill>
            <a:schemeClr val="accent3"/>
          </a:solidFill>
        </a:ln>
      </xdr:spPr>
    </xdr:cxnSp>
    <xdr:clientData/>
  </xdr:twoCellAnchor>
  <xdr:twoCellAnchor>
    <xdr:from>
      <xdr:col>33</xdr:col>
      <xdr:colOff>12700</xdr:colOff>
      <xdr:row>34</xdr:row>
      <xdr:rowOff>1049</xdr:rowOff>
    </xdr:from>
    <xdr:to>
      <xdr:col>70</xdr:col>
      <xdr:colOff>15635</xdr:colOff>
      <xdr:row>51</xdr:row>
      <xdr:rowOff>0</xdr:rowOff>
    </xdr:to>
    <xdr:cxnSp macro="">
      <xdr:nvCxnSpPr>
        <xdr:cNvPr id="790" name="Elbow Connector 813">
          <a:extLst>
            <a:ext uri="{FF2B5EF4-FFF2-40B4-BE49-F238E27FC236}">
              <a16:creationId xmlns:a16="http://schemas.microsoft.com/office/drawing/2014/main" id="{00000000-0008-0000-0400-000016030000}"/>
            </a:ext>
          </a:extLst>
        </xdr:cNvPr>
        <xdr:cNvCxnSpPr/>
      </xdr:nvCxnSpPr>
      <xdr:spPr>
        <a:xfrm rot="10800000" flipV="1">
          <a:off x="8813800" y="9068849"/>
          <a:ext cx="9870835" cy="4532851"/>
        </a:xfrm>
        <a:prstGeom prst="bentConnector3">
          <a:avLst>
            <a:gd name="adj1" fmla="val 62223"/>
          </a:avLst>
        </a:prstGeom>
        <a:noFill/>
        <a:ln w="38100" cap="rnd">
          <a:solidFill>
            <a:schemeClr val="accent3"/>
          </a:solidFill>
        </a:ln>
      </xdr:spPr>
    </xdr:cxnSp>
    <xdr:clientData/>
  </xdr:twoCellAnchor>
  <xdr:twoCellAnchor>
    <xdr:from>
      <xdr:col>127</xdr:col>
      <xdr:colOff>39125</xdr:colOff>
      <xdr:row>8</xdr:row>
      <xdr:rowOff>256095</xdr:rowOff>
    </xdr:from>
    <xdr:to>
      <xdr:col>215</xdr:col>
      <xdr:colOff>0</xdr:colOff>
      <xdr:row>17</xdr:row>
      <xdr:rowOff>403</xdr:rowOff>
    </xdr:to>
    <xdr:cxnSp macro="">
      <xdr:nvCxnSpPr>
        <xdr:cNvPr id="853" name="Elbow Connector 813">
          <a:extLst>
            <a:ext uri="{FF2B5EF4-FFF2-40B4-BE49-F238E27FC236}">
              <a16:creationId xmlns:a16="http://schemas.microsoft.com/office/drawing/2014/main" id="{00000000-0008-0000-0400-000055030000}"/>
            </a:ext>
          </a:extLst>
        </xdr:cNvPr>
        <xdr:cNvCxnSpPr>
          <a:stCxn id="447" idx="0"/>
          <a:endCxn id="1174" idx="3"/>
        </xdr:cNvCxnSpPr>
      </xdr:nvCxnSpPr>
      <xdr:spPr>
        <a:xfrm rot="10800000">
          <a:off x="34282233" y="2366249"/>
          <a:ext cx="23688382" cy="2118231"/>
        </a:xfrm>
        <a:prstGeom prst="bentConnector3">
          <a:avLst>
            <a:gd name="adj1" fmla="val 50000"/>
          </a:avLst>
        </a:prstGeom>
        <a:noFill/>
        <a:ln w="38100" cap="rnd">
          <a:solidFill>
            <a:schemeClr val="accent3"/>
          </a:solidFill>
        </a:ln>
      </xdr:spPr>
    </xdr:cxnSp>
    <xdr:clientData/>
  </xdr:twoCellAnchor>
  <xdr:twoCellAnchor>
    <xdr:from>
      <xdr:col>76</xdr:col>
      <xdr:colOff>1</xdr:colOff>
      <xdr:row>7</xdr:row>
      <xdr:rowOff>261292</xdr:rowOff>
    </xdr:from>
    <xdr:to>
      <xdr:col>95</xdr:col>
      <xdr:colOff>31</xdr:colOff>
      <xdr:row>8</xdr:row>
      <xdr:rowOff>18</xdr:rowOff>
    </xdr:to>
    <xdr:cxnSp macro="">
      <xdr:nvCxnSpPr>
        <xdr:cNvPr id="854" name="Elbow Connector 813">
          <a:extLst>
            <a:ext uri="{FF2B5EF4-FFF2-40B4-BE49-F238E27FC236}">
              <a16:creationId xmlns:a16="http://schemas.microsoft.com/office/drawing/2014/main" id="{00000000-0008-0000-0400-000056030000}"/>
            </a:ext>
          </a:extLst>
        </xdr:cNvPr>
        <xdr:cNvCxnSpPr>
          <a:stCxn id="1101" idx="1"/>
          <a:endCxn id="417" idx="3"/>
        </xdr:cNvCxnSpPr>
      </xdr:nvCxnSpPr>
      <xdr:spPr>
        <a:xfrm rot="10800000">
          <a:off x="20491939" y="2107677"/>
          <a:ext cx="5123015" cy="2495"/>
        </a:xfrm>
        <a:prstGeom prst="bentConnector3">
          <a:avLst>
            <a:gd name="adj1" fmla="val 50000"/>
          </a:avLst>
        </a:prstGeom>
        <a:noFill/>
        <a:ln w="38100" cap="rnd">
          <a:solidFill>
            <a:schemeClr val="accent3"/>
          </a:solidFill>
        </a:ln>
      </xdr:spPr>
    </xdr:cxnSp>
    <xdr:clientData/>
  </xdr:twoCellAnchor>
  <xdr:twoCellAnchor>
    <xdr:from>
      <xdr:col>83</xdr:col>
      <xdr:colOff>1818</xdr:colOff>
      <xdr:row>12</xdr:row>
      <xdr:rowOff>179</xdr:rowOff>
    </xdr:from>
    <xdr:to>
      <xdr:col>93</xdr:col>
      <xdr:colOff>0</xdr:colOff>
      <xdr:row>14</xdr:row>
      <xdr:rowOff>0</xdr:rowOff>
    </xdr:to>
    <xdr:grpSp>
      <xdr:nvGrpSpPr>
        <xdr:cNvPr id="856" name="Group 855">
          <a:extLst>
            <a:ext uri="{FF2B5EF4-FFF2-40B4-BE49-F238E27FC236}">
              <a16:creationId xmlns:a16="http://schemas.microsoft.com/office/drawing/2014/main" id="{00000000-0008-0000-0400-000058030000}"/>
            </a:ext>
          </a:extLst>
        </xdr:cNvPr>
        <xdr:cNvGrpSpPr/>
      </xdr:nvGrpSpPr>
      <xdr:grpSpPr>
        <a:xfrm>
          <a:off x="22137918" y="3200579"/>
          <a:ext cx="2665182" cy="533221"/>
          <a:chOff x="609660" y="4983457"/>
          <a:chExt cx="2743179" cy="548640"/>
        </a:xfrm>
      </xdr:grpSpPr>
      <xdr:sp macro="" textlink="">
        <xdr:nvSpPr>
          <xdr:cNvPr id="857" name="Isosceles Triangle 856">
            <a:extLst>
              <a:ext uri="{FF2B5EF4-FFF2-40B4-BE49-F238E27FC236}">
                <a16:creationId xmlns:a16="http://schemas.microsoft.com/office/drawing/2014/main" id="{00000000-0008-0000-0400-000059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58" name="TextBox 191">
            <a:extLst>
              <a:ext uri="{FF2B5EF4-FFF2-40B4-BE49-F238E27FC236}">
                <a16:creationId xmlns:a16="http://schemas.microsoft.com/office/drawing/2014/main" id="{00000000-0008-0000-0400-00005A03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 Pumps On</a:t>
            </a:r>
          </a:p>
        </xdr:txBody>
      </xdr:sp>
      <xdr:sp macro="" textlink="">
        <xdr:nvSpPr>
          <xdr:cNvPr id="859" name="TextBox 192">
            <a:extLst>
              <a:ext uri="{FF2B5EF4-FFF2-40B4-BE49-F238E27FC236}">
                <a16:creationId xmlns:a16="http://schemas.microsoft.com/office/drawing/2014/main" id="{00000000-0008-0000-0400-00005B03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TC-01</a:t>
            </a:r>
          </a:p>
        </xdr:txBody>
      </xdr:sp>
      <xdr:sp macro="" textlink="">
        <xdr:nvSpPr>
          <xdr:cNvPr id="860" name="Isosceles Triangle 859">
            <a:extLst>
              <a:ext uri="{FF2B5EF4-FFF2-40B4-BE49-F238E27FC236}">
                <a16:creationId xmlns:a16="http://schemas.microsoft.com/office/drawing/2014/main" id="{00000000-0008-0000-0400-00005C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61" name="Straight Connector 860">
            <a:extLst>
              <a:ext uri="{FF2B5EF4-FFF2-40B4-BE49-F238E27FC236}">
                <a16:creationId xmlns:a16="http://schemas.microsoft.com/office/drawing/2014/main" id="{00000000-0008-0000-0400-00005D030000}"/>
              </a:ext>
            </a:extLst>
          </xdr:cNvPr>
          <xdr:cNvCxnSpPr>
            <a:stCxn id="860" idx="0"/>
            <a:endCxn id="860"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62" name="Straight Connector 861">
            <a:extLst>
              <a:ext uri="{FF2B5EF4-FFF2-40B4-BE49-F238E27FC236}">
                <a16:creationId xmlns:a16="http://schemas.microsoft.com/office/drawing/2014/main" id="{00000000-0008-0000-0400-00005E030000}"/>
              </a:ext>
            </a:extLst>
          </xdr:cNvPr>
          <xdr:cNvCxnSpPr>
            <a:stCxn id="860" idx="0"/>
            <a:endCxn id="860"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63" name="Straight Connector 862">
            <a:extLst>
              <a:ext uri="{FF2B5EF4-FFF2-40B4-BE49-F238E27FC236}">
                <a16:creationId xmlns:a16="http://schemas.microsoft.com/office/drawing/2014/main" id="{00000000-0008-0000-0400-00005F030000}"/>
              </a:ext>
            </a:extLst>
          </xdr:cNvPr>
          <xdr:cNvCxnSpPr>
            <a:stCxn id="857" idx="4"/>
            <a:endCxn id="857"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64" name="Straight Connector 863">
            <a:extLst>
              <a:ext uri="{FF2B5EF4-FFF2-40B4-BE49-F238E27FC236}">
                <a16:creationId xmlns:a16="http://schemas.microsoft.com/office/drawing/2014/main" id="{00000000-0008-0000-0400-000060030000}"/>
              </a:ext>
            </a:extLst>
          </xdr:cNvPr>
          <xdr:cNvCxnSpPr>
            <a:stCxn id="860" idx="2"/>
            <a:endCxn id="857"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65" name="Straight Connector 864">
            <a:extLst>
              <a:ext uri="{FF2B5EF4-FFF2-40B4-BE49-F238E27FC236}">
                <a16:creationId xmlns:a16="http://schemas.microsoft.com/office/drawing/2014/main" id="{00000000-0008-0000-0400-000061030000}"/>
              </a:ext>
            </a:extLst>
          </xdr:cNvPr>
          <xdr:cNvCxnSpPr>
            <a:stCxn id="860" idx="4"/>
            <a:endCxn id="857"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83</xdr:col>
      <xdr:colOff>0</xdr:colOff>
      <xdr:row>34</xdr:row>
      <xdr:rowOff>264248</xdr:rowOff>
    </xdr:from>
    <xdr:to>
      <xdr:col>93</xdr:col>
      <xdr:colOff>6861</xdr:colOff>
      <xdr:row>36</xdr:row>
      <xdr:rowOff>263704</xdr:rowOff>
    </xdr:to>
    <xdr:grpSp>
      <xdr:nvGrpSpPr>
        <xdr:cNvPr id="885" name="Group 884">
          <a:extLst>
            <a:ext uri="{FF2B5EF4-FFF2-40B4-BE49-F238E27FC236}">
              <a16:creationId xmlns:a16="http://schemas.microsoft.com/office/drawing/2014/main" id="{00000000-0008-0000-0400-000075030000}"/>
            </a:ext>
          </a:extLst>
        </xdr:cNvPr>
        <xdr:cNvGrpSpPr/>
      </xdr:nvGrpSpPr>
      <xdr:grpSpPr>
        <a:xfrm>
          <a:off x="22136100" y="9332048"/>
          <a:ext cx="2673861" cy="532856"/>
          <a:chOff x="609660" y="4983457"/>
          <a:chExt cx="2743179" cy="548640"/>
        </a:xfrm>
      </xdr:grpSpPr>
      <xdr:sp macro="" textlink="">
        <xdr:nvSpPr>
          <xdr:cNvPr id="886" name="Isosceles Triangle 885">
            <a:extLst>
              <a:ext uri="{FF2B5EF4-FFF2-40B4-BE49-F238E27FC236}">
                <a16:creationId xmlns:a16="http://schemas.microsoft.com/office/drawing/2014/main" id="{00000000-0008-0000-0400-000076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87" name="TextBox 191">
            <a:extLst>
              <a:ext uri="{FF2B5EF4-FFF2-40B4-BE49-F238E27FC236}">
                <a16:creationId xmlns:a16="http://schemas.microsoft.com/office/drawing/2014/main" id="{00000000-0008-0000-0400-00007703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 Pumps On</a:t>
            </a:r>
          </a:p>
        </xdr:txBody>
      </xdr:sp>
      <xdr:sp macro="" textlink="">
        <xdr:nvSpPr>
          <xdr:cNvPr id="888" name="TextBox 192">
            <a:extLst>
              <a:ext uri="{FF2B5EF4-FFF2-40B4-BE49-F238E27FC236}">
                <a16:creationId xmlns:a16="http://schemas.microsoft.com/office/drawing/2014/main" id="{00000000-0008-0000-0400-00007803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TC-01</a:t>
            </a:r>
          </a:p>
        </xdr:txBody>
      </xdr:sp>
      <xdr:sp macro="" textlink="">
        <xdr:nvSpPr>
          <xdr:cNvPr id="889" name="Isosceles Triangle 888">
            <a:extLst>
              <a:ext uri="{FF2B5EF4-FFF2-40B4-BE49-F238E27FC236}">
                <a16:creationId xmlns:a16="http://schemas.microsoft.com/office/drawing/2014/main" id="{00000000-0008-0000-0400-000079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90" name="Straight Connector 889">
            <a:extLst>
              <a:ext uri="{FF2B5EF4-FFF2-40B4-BE49-F238E27FC236}">
                <a16:creationId xmlns:a16="http://schemas.microsoft.com/office/drawing/2014/main" id="{00000000-0008-0000-0400-00007A030000}"/>
              </a:ext>
            </a:extLst>
          </xdr:cNvPr>
          <xdr:cNvCxnSpPr>
            <a:stCxn id="889" idx="0"/>
            <a:endCxn id="889"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91" name="Straight Connector 890">
            <a:extLst>
              <a:ext uri="{FF2B5EF4-FFF2-40B4-BE49-F238E27FC236}">
                <a16:creationId xmlns:a16="http://schemas.microsoft.com/office/drawing/2014/main" id="{00000000-0008-0000-0400-00007B030000}"/>
              </a:ext>
            </a:extLst>
          </xdr:cNvPr>
          <xdr:cNvCxnSpPr>
            <a:stCxn id="889" idx="0"/>
            <a:endCxn id="889"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92" name="Straight Connector 891">
            <a:extLst>
              <a:ext uri="{FF2B5EF4-FFF2-40B4-BE49-F238E27FC236}">
                <a16:creationId xmlns:a16="http://schemas.microsoft.com/office/drawing/2014/main" id="{00000000-0008-0000-0400-00007C030000}"/>
              </a:ext>
            </a:extLst>
          </xdr:cNvPr>
          <xdr:cNvCxnSpPr>
            <a:stCxn id="886" idx="4"/>
            <a:endCxn id="886"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93" name="Straight Connector 892">
            <a:extLst>
              <a:ext uri="{FF2B5EF4-FFF2-40B4-BE49-F238E27FC236}">
                <a16:creationId xmlns:a16="http://schemas.microsoft.com/office/drawing/2014/main" id="{00000000-0008-0000-0400-00007D030000}"/>
              </a:ext>
            </a:extLst>
          </xdr:cNvPr>
          <xdr:cNvCxnSpPr>
            <a:stCxn id="889" idx="2"/>
            <a:endCxn id="886"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94" name="Straight Connector 893">
            <a:extLst>
              <a:ext uri="{FF2B5EF4-FFF2-40B4-BE49-F238E27FC236}">
                <a16:creationId xmlns:a16="http://schemas.microsoft.com/office/drawing/2014/main" id="{00000000-0008-0000-0400-00007E030000}"/>
              </a:ext>
            </a:extLst>
          </xdr:cNvPr>
          <xdr:cNvCxnSpPr>
            <a:stCxn id="889" idx="4"/>
            <a:endCxn id="886"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76</xdr:col>
      <xdr:colOff>1</xdr:colOff>
      <xdr:row>30</xdr:row>
      <xdr:rowOff>258324</xdr:rowOff>
    </xdr:from>
    <xdr:to>
      <xdr:col>95</xdr:col>
      <xdr:colOff>30</xdr:colOff>
      <xdr:row>30</xdr:row>
      <xdr:rowOff>263723</xdr:rowOff>
    </xdr:to>
    <xdr:cxnSp macro="">
      <xdr:nvCxnSpPr>
        <xdr:cNvPr id="935" name="Elbow Connector 813">
          <a:extLst>
            <a:ext uri="{FF2B5EF4-FFF2-40B4-BE49-F238E27FC236}">
              <a16:creationId xmlns:a16="http://schemas.microsoft.com/office/drawing/2014/main" id="{00000000-0008-0000-0400-0000A7030000}"/>
            </a:ext>
          </a:extLst>
        </xdr:cNvPr>
        <xdr:cNvCxnSpPr>
          <a:stCxn id="1189" idx="1"/>
          <a:endCxn id="1208" idx="3"/>
        </xdr:cNvCxnSpPr>
      </xdr:nvCxnSpPr>
      <xdr:spPr>
        <a:xfrm rot="10800000">
          <a:off x="20269201" y="8259324"/>
          <a:ext cx="5067329" cy="5399"/>
        </a:xfrm>
        <a:prstGeom prst="bentConnector3">
          <a:avLst>
            <a:gd name="adj1" fmla="val 50000"/>
          </a:avLst>
        </a:prstGeom>
        <a:noFill/>
        <a:ln w="38100" cap="rnd">
          <a:solidFill>
            <a:schemeClr val="accent3"/>
          </a:solidFill>
        </a:ln>
      </xdr:spPr>
    </xdr:cxnSp>
    <xdr:clientData/>
  </xdr:twoCellAnchor>
  <xdr:twoCellAnchor>
    <xdr:from>
      <xdr:col>76</xdr:col>
      <xdr:colOff>757</xdr:colOff>
      <xdr:row>45</xdr:row>
      <xdr:rowOff>257920</xdr:rowOff>
    </xdr:from>
    <xdr:to>
      <xdr:col>95</xdr:col>
      <xdr:colOff>29</xdr:colOff>
      <xdr:row>46</xdr:row>
      <xdr:rowOff>18</xdr:rowOff>
    </xdr:to>
    <xdr:cxnSp macro="">
      <xdr:nvCxnSpPr>
        <xdr:cNvPr id="936" name="Elbow Connector 813">
          <a:extLst>
            <a:ext uri="{FF2B5EF4-FFF2-40B4-BE49-F238E27FC236}">
              <a16:creationId xmlns:a16="http://schemas.microsoft.com/office/drawing/2014/main" id="{00000000-0008-0000-0400-0000A8030000}"/>
            </a:ext>
          </a:extLst>
        </xdr:cNvPr>
        <xdr:cNvCxnSpPr>
          <a:stCxn id="1247" idx="1"/>
          <a:endCxn id="1321" idx="3"/>
        </xdr:cNvCxnSpPr>
      </xdr:nvCxnSpPr>
      <xdr:spPr>
        <a:xfrm rot="10800000">
          <a:off x="20269957" y="12259420"/>
          <a:ext cx="5066572" cy="8798"/>
        </a:xfrm>
        <a:prstGeom prst="bentConnector3">
          <a:avLst>
            <a:gd name="adj1" fmla="val 50000"/>
          </a:avLst>
        </a:prstGeom>
        <a:noFill/>
        <a:ln w="38100" cap="rnd">
          <a:solidFill>
            <a:schemeClr val="accent3"/>
          </a:solidFill>
        </a:ln>
      </xdr:spPr>
    </xdr:cxnSp>
    <xdr:clientData/>
  </xdr:twoCellAnchor>
  <xdr:twoCellAnchor>
    <xdr:from>
      <xdr:col>52</xdr:col>
      <xdr:colOff>0</xdr:colOff>
      <xdr:row>44</xdr:row>
      <xdr:rowOff>2459</xdr:rowOff>
    </xdr:from>
    <xdr:to>
      <xdr:col>65</xdr:col>
      <xdr:colOff>0</xdr:colOff>
      <xdr:row>46</xdr:row>
      <xdr:rowOff>0</xdr:rowOff>
    </xdr:to>
    <xdr:grpSp>
      <xdr:nvGrpSpPr>
        <xdr:cNvPr id="937" name="Group 936">
          <a:extLst>
            <a:ext uri="{FF2B5EF4-FFF2-40B4-BE49-F238E27FC236}">
              <a16:creationId xmlns:a16="http://schemas.microsoft.com/office/drawing/2014/main" id="{00000000-0008-0000-0400-0000A9030000}"/>
            </a:ext>
          </a:extLst>
        </xdr:cNvPr>
        <xdr:cNvGrpSpPr/>
      </xdr:nvGrpSpPr>
      <xdr:grpSpPr>
        <a:xfrm>
          <a:off x="13868400" y="11737259"/>
          <a:ext cx="3467100" cy="530941"/>
          <a:chOff x="2298237" y="2514603"/>
          <a:chExt cx="3797763" cy="548647"/>
        </a:xfrm>
      </xdr:grpSpPr>
      <xdr:sp macro="" textlink="">
        <xdr:nvSpPr>
          <xdr:cNvPr id="938" name="Rounded Rectangle 1129">
            <a:extLst>
              <a:ext uri="{FF2B5EF4-FFF2-40B4-BE49-F238E27FC236}">
                <a16:creationId xmlns:a16="http://schemas.microsoft.com/office/drawing/2014/main" id="{00000000-0008-0000-0400-0000AA03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939" name="TextBox 126">
            <a:extLst>
              <a:ext uri="{FF2B5EF4-FFF2-40B4-BE49-F238E27FC236}">
                <a16:creationId xmlns:a16="http://schemas.microsoft.com/office/drawing/2014/main" id="{00000000-0008-0000-0400-0000AB03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On</a:t>
            </a:r>
          </a:p>
        </xdr:txBody>
      </xdr:sp>
      <xdr:sp macro="" textlink="">
        <xdr:nvSpPr>
          <xdr:cNvPr id="940" name="TextBox 101">
            <a:extLst>
              <a:ext uri="{FF2B5EF4-FFF2-40B4-BE49-F238E27FC236}">
                <a16:creationId xmlns:a16="http://schemas.microsoft.com/office/drawing/2014/main" id="{00000000-0008-0000-0400-0000AC030000}"/>
              </a:ext>
            </a:extLst>
          </xdr:cNvPr>
          <xdr:cNvSpPr txBox="1">
            <a:spLocks noChangeAspect="1"/>
          </xdr:cNvSpPr>
        </xdr:nvSpPr>
        <xdr:spPr>
          <a:xfrm flipH="1">
            <a:off x="2298237" y="2514610"/>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Fan1On</a:t>
            </a:r>
            <a:endParaRPr lang="en-US" baseline="-25000">
              <a:solidFill>
                <a:schemeClr val="bg1"/>
              </a:solidFill>
              <a:latin typeface="Comic Sans MS" panose="030F0702030302020204" pitchFamily="66" charset="0"/>
            </a:endParaRPr>
          </a:p>
        </xdr:txBody>
      </xdr:sp>
      <xdr:sp macro="" textlink="">
        <xdr:nvSpPr>
          <xdr:cNvPr id="941" name="TextBox 123">
            <a:extLst>
              <a:ext uri="{FF2B5EF4-FFF2-40B4-BE49-F238E27FC236}">
                <a16:creationId xmlns:a16="http://schemas.microsoft.com/office/drawing/2014/main" id="{00000000-0008-0000-0400-0000AD03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942" name="Rectangle 941">
            <a:extLst>
              <a:ext uri="{FF2B5EF4-FFF2-40B4-BE49-F238E27FC236}">
                <a16:creationId xmlns:a16="http://schemas.microsoft.com/office/drawing/2014/main" id="{00000000-0008-0000-0400-0000AE030000}"/>
              </a:ext>
            </a:extLst>
          </xdr:cNvPr>
          <xdr:cNvSpPr/>
        </xdr:nvSpPr>
        <xdr:spPr>
          <a:xfrm>
            <a:off x="4009176" y="2514610"/>
            <a:ext cx="1263871"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943" name="Rectangle 942">
            <a:extLst>
              <a:ext uri="{FF2B5EF4-FFF2-40B4-BE49-F238E27FC236}">
                <a16:creationId xmlns:a16="http://schemas.microsoft.com/office/drawing/2014/main" id="{00000000-0008-0000-0400-0000AF030000}"/>
              </a:ext>
            </a:extLst>
          </xdr:cNvPr>
          <xdr:cNvSpPr/>
        </xdr:nvSpPr>
        <xdr:spPr>
          <a:xfrm>
            <a:off x="2298238" y="2514639"/>
            <a:ext cx="1710938"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65</xdr:col>
      <xdr:colOff>0</xdr:colOff>
      <xdr:row>44</xdr:row>
      <xdr:rowOff>257917</xdr:rowOff>
    </xdr:from>
    <xdr:to>
      <xdr:col>70</xdr:col>
      <xdr:colOff>6</xdr:colOff>
      <xdr:row>45</xdr:row>
      <xdr:rowOff>1229</xdr:rowOff>
    </xdr:to>
    <xdr:cxnSp macro="">
      <xdr:nvCxnSpPr>
        <xdr:cNvPr id="944" name="Elbow Connector 2132">
          <a:extLst>
            <a:ext uri="{FF2B5EF4-FFF2-40B4-BE49-F238E27FC236}">
              <a16:creationId xmlns:a16="http://schemas.microsoft.com/office/drawing/2014/main" id="{00000000-0008-0000-0400-0000B0030000}"/>
            </a:ext>
          </a:extLst>
        </xdr:cNvPr>
        <xdr:cNvCxnSpPr>
          <a:stCxn id="941" idx="3"/>
          <a:endCxn id="1320" idx="1"/>
        </xdr:cNvCxnSpPr>
      </xdr:nvCxnSpPr>
      <xdr:spPr>
        <a:xfrm flipV="1">
          <a:off x="17335500" y="11992717"/>
          <a:ext cx="1333506" cy="10012"/>
        </a:xfrm>
        <a:prstGeom prst="bentConnector3">
          <a:avLst>
            <a:gd name="adj1" fmla="val 50000"/>
          </a:avLst>
        </a:prstGeom>
        <a:noFill/>
        <a:ln w="38100" cap="rnd">
          <a:solidFill>
            <a:srgbClr val="00B0F0"/>
          </a:solidFill>
          <a:prstDash val="lgDashDotDot"/>
        </a:ln>
      </xdr:spPr>
    </xdr:cxnSp>
    <xdr:clientData/>
  </xdr:twoCellAnchor>
  <xdr:twoCellAnchor>
    <xdr:from>
      <xdr:col>93</xdr:col>
      <xdr:colOff>0</xdr:colOff>
      <xdr:row>9</xdr:row>
      <xdr:rowOff>262483</xdr:rowOff>
    </xdr:from>
    <xdr:to>
      <xdr:col>95</xdr:col>
      <xdr:colOff>1</xdr:colOff>
      <xdr:row>10</xdr:row>
      <xdr:rowOff>15</xdr:rowOff>
    </xdr:to>
    <xdr:cxnSp macro="">
      <xdr:nvCxnSpPr>
        <xdr:cNvPr id="963" name="Elbow Connector 2152">
          <a:extLst>
            <a:ext uri="{FF2B5EF4-FFF2-40B4-BE49-F238E27FC236}">
              <a16:creationId xmlns:a16="http://schemas.microsoft.com/office/drawing/2014/main" id="{00000000-0008-0000-0400-0000C3030000}"/>
            </a:ext>
          </a:extLst>
        </xdr:cNvPr>
        <xdr:cNvCxnSpPr>
          <a:stCxn id="968" idx="0"/>
          <a:endCxn id="1102" idx="1"/>
        </xdr:cNvCxnSpPr>
      </xdr:nvCxnSpPr>
      <xdr:spPr>
        <a:xfrm>
          <a:off x="25075662" y="2636406"/>
          <a:ext cx="539262" cy="1301"/>
        </a:xfrm>
        <a:prstGeom prst="bentConnector3">
          <a:avLst>
            <a:gd name="adj1" fmla="val 50000"/>
          </a:avLst>
        </a:prstGeom>
        <a:noFill/>
        <a:ln w="38100" cap="rnd">
          <a:solidFill>
            <a:schemeClr val="accent3"/>
          </a:solidFill>
          <a:prstDash val="lgDashDotDot"/>
        </a:ln>
      </xdr:spPr>
    </xdr:cxnSp>
    <xdr:clientData/>
  </xdr:twoCellAnchor>
  <xdr:twoCellAnchor>
    <xdr:from>
      <xdr:col>82</xdr:col>
      <xdr:colOff>267676</xdr:colOff>
      <xdr:row>8</xdr:row>
      <xdr:rowOff>261196</xdr:rowOff>
    </xdr:from>
    <xdr:to>
      <xdr:col>93</xdr:col>
      <xdr:colOff>0</xdr:colOff>
      <xdr:row>11</xdr:row>
      <xdr:rowOff>0</xdr:rowOff>
    </xdr:to>
    <xdr:grpSp>
      <xdr:nvGrpSpPr>
        <xdr:cNvPr id="964" name="Group 963">
          <a:extLst>
            <a:ext uri="{FF2B5EF4-FFF2-40B4-BE49-F238E27FC236}">
              <a16:creationId xmlns:a16="http://schemas.microsoft.com/office/drawing/2014/main" id="{00000000-0008-0000-0400-0000C4030000}"/>
            </a:ext>
          </a:extLst>
        </xdr:cNvPr>
        <xdr:cNvGrpSpPr/>
      </xdr:nvGrpSpPr>
      <xdr:grpSpPr>
        <a:xfrm>
          <a:off x="22137076" y="2394796"/>
          <a:ext cx="2666024" cy="538904"/>
          <a:chOff x="609660" y="4983457"/>
          <a:chExt cx="2743179" cy="548640"/>
        </a:xfrm>
      </xdr:grpSpPr>
      <xdr:sp macro="" textlink="">
        <xdr:nvSpPr>
          <xdr:cNvPr id="965" name="Isosceles Triangle 964">
            <a:extLst>
              <a:ext uri="{FF2B5EF4-FFF2-40B4-BE49-F238E27FC236}">
                <a16:creationId xmlns:a16="http://schemas.microsoft.com/office/drawing/2014/main" id="{00000000-0008-0000-0400-0000C5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966" name="TextBox 191">
            <a:extLst>
              <a:ext uri="{FF2B5EF4-FFF2-40B4-BE49-F238E27FC236}">
                <a16:creationId xmlns:a16="http://schemas.microsoft.com/office/drawing/2014/main" id="{00000000-0008-0000-0400-0000C6030000}"/>
              </a:ext>
            </a:extLst>
          </xdr:cNvPr>
          <xdr:cNvSpPr txBox="1">
            <a:spLocks/>
          </xdr:cNvSpPr>
        </xdr:nvSpPr>
        <xdr:spPr>
          <a:xfrm>
            <a:off x="1434537" y="4983457"/>
            <a:ext cx="1643987"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a:solidFill>
                  <a:schemeClr val="bg1"/>
                </a:solidFill>
                <a:latin typeface="Comic Sans MS" panose="030F0702030302020204" pitchFamily="66" charset="0"/>
              </a:rPr>
              <a:t>  SystemOff</a:t>
            </a:r>
            <a:r>
              <a:rPr lang="en-US" baseline="-25000">
                <a:solidFill>
                  <a:schemeClr val="bg1"/>
                </a:solidFill>
                <a:latin typeface="Comic Sans MS" panose="030F0702030302020204" pitchFamily="66" charset="0"/>
              </a:rPr>
              <a:t>An</a:t>
            </a:r>
          </a:p>
        </xdr:txBody>
      </xdr:sp>
      <xdr:sp macro="" textlink="">
        <xdr:nvSpPr>
          <xdr:cNvPr id="967" name="TextBox 192">
            <a:extLst>
              <a:ext uri="{FF2B5EF4-FFF2-40B4-BE49-F238E27FC236}">
                <a16:creationId xmlns:a16="http://schemas.microsoft.com/office/drawing/2014/main" id="{00000000-0008-0000-0400-0000C703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TC-01</a:t>
            </a:r>
          </a:p>
        </xdr:txBody>
      </xdr:sp>
      <xdr:sp macro="" textlink="">
        <xdr:nvSpPr>
          <xdr:cNvPr id="968" name="Isosceles Triangle 967">
            <a:extLst>
              <a:ext uri="{FF2B5EF4-FFF2-40B4-BE49-F238E27FC236}">
                <a16:creationId xmlns:a16="http://schemas.microsoft.com/office/drawing/2014/main" id="{00000000-0008-0000-0400-0000C8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969" name="Straight Connector 968">
            <a:extLst>
              <a:ext uri="{FF2B5EF4-FFF2-40B4-BE49-F238E27FC236}">
                <a16:creationId xmlns:a16="http://schemas.microsoft.com/office/drawing/2014/main" id="{00000000-0008-0000-0400-0000C9030000}"/>
              </a:ext>
            </a:extLst>
          </xdr:cNvPr>
          <xdr:cNvCxnSpPr>
            <a:stCxn id="968" idx="0"/>
            <a:endCxn id="968"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970" name="Straight Connector 969">
            <a:extLst>
              <a:ext uri="{FF2B5EF4-FFF2-40B4-BE49-F238E27FC236}">
                <a16:creationId xmlns:a16="http://schemas.microsoft.com/office/drawing/2014/main" id="{00000000-0008-0000-0400-0000CA030000}"/>
              </a:ext>
            </a:extLst>
          </xdr:cNvPr>
          <xdr:cNvCxnSpPr>
            <a:stCxn id="968" idx="0"/>
            <a:endCxn id="968"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971" name="Straight Connector 970">
            <a:extLst>
              <a:ext uri="{FF2B5EF4-FFF2-40B4-BE49-F238E27FC236}">
                <a16:creationId xmlns:a16="http://schemas.microsoft.com/office/drawing/2014/main" id="{00000000-0008-0000-0400-0000CB030000}"/>
              </a:ext>
            </a:extLst>
          </xdr:cNvPr>
          <xdr:cNvCxnSpPr>
            <a:stCxn id="965" idx="4"/>
            <a:endCxn id="965" idx="2"/>
          </xdr:cNvCxnSpPr>
        </xdr:nvCxnSpPr>
        <xdr:spPr>
          <a:xfrm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972" name="Straight Connector 971">
            <a:extLst>
              <a:ext uri="{FF2B5EF4-FFF2-40B4-BE49-F238E27FC236}">
                <a16:creationId xmlns:a16="http://schemas.microsoft.com/office/drawing/2014/main" id="{00000000-0008-0000-0400-0000CC030000}"/>
              </a:ext>
            </a:extLst>
          </xdr:cNvPr>
          <xdr:cNvCxnSpPr>
            <a:stCxn id="968" idx="2"/>
            <a:endCxn id="965"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973" name="Straight Connector 972">
            <a:extLst>
              <a:ext uri="{FF2B5EF4-FFF2-40B4-BE49-F238E27FC236}">
                <a16:creationId xmlns:a16="http://schemas.microsoft.com/office/drawing/2014/main" id="{00000000-0008-0000-0400-0000CD030000}"/>
              </a:ext>
            </a:extLst>
          </xdr:cNvPr>
          <xdr:cNvCxnSpPr>
            <a:stCxn id="968" idx="4"/>
            <a:endCxn id="965"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oneCellAnchor>
    <xdr:from>
      <xdr:col>12</xdr:col>
      <xdr:colOff>11254</xdr:colOff>
      <xdr:row>2</xdr:row>
      <xdr:rowOff>222</xdr:rowOff>
    </xdr:from>
    <xdr:ext cx="2608915" cy="1043566"/>
    <xdr:grpSp>
      <xdr:nvGrpSpPr>
        <xdr:cNvPr id="471" name="Group 470">
          <a:extLst>
            <a:ext uri="{FF2B5EF4-FFF2-40B4-BE49-F238E27FC236}">
              <a16:creationId xmlns:a16="http://schemas.microsoft.com/office/drawing/2014/main" id="{00000000-0008-0000-0400-0000D7010000}"/>
            </a:ext>
          </a:extLst>
        </xdr:cNvPr>
        <xdr:cNvGrpSpPr/>
      </xdr:nvGrpSpPr>
      <xdr:grpSpPr>
        <a:xfrm>
          <a:off x="3211654" y="533622"/>
          <a:ext cx="2608915" cy="1043566"/>
          <a:chOff x="693035" y="17355368"/>
          <a:chExt cx="2512941" cy="1078992"/>
        </a:xfrm>
      </xdr:grpSpPr>
      <xdr:cxnSp macro="">
        <xdr:nvCxnSpPr>
          <xdr:cNvPr id="472" name="Straight Connector 471">
            <a:extLst>
              <a:ext uri="{FF2B5EF4-FFF2-40B4-BE49-F238E27FC236}">
                <a16:creationId xmlns:a16="http://schemas.microsoft.com/office/drawing/2014/main" id="{00000000-0008-0000-0400-0000D8010000}"/>
              </a:ext>
            </a:extLst>
          </xdr:cNvPr>
          <xdr:cNvCxnSpPr/>
        </xdr:nvCxnSpPr>
        <xdr:spPr>
          <a:xfrm>
            <a:off x="2926758" y="17897478"/>
            <a:ext cx="279218" cy="0"/>
          </a:xfrm>
          <a:prstGeom prst="line">
            <a:avLst/>
          </a:prstGeom>
          <a:noFill/>
          <a:ln w="38100" cap="rnd">
            <a:solidFill>
              <a:schemeClr val="accent4"/>
            </a:solidFill>
          </a:ln>
        </xdr:spPr>
      </xdr:cxnSp>
      <xdr:cxnSp macro="">
        <xdr:nvCxnSpPr>
          <xdr:cNvPr id="473" name="Straight Connector 472">
            <a:extLst>
              <a:ext uri="{FF2B5EF4-FFF2-40B4-BE49-F238E27FC236}">
                <a16:creationId xmlns:a16="http://schemas.microsoft.com/office/drawing/2014/main" id="{00000000-0008-0000-0400-0000D9010000}"/>
              </a:ext>
            </a:extLst>
          </xdr:cNvPr>
          <xdr:cNvCxnSpPr/>
        </xdr:nvCxnSpPr>
        <xdr:spPr>
          <a:xfrm>
            <a:off x="1065319" y="17629037"/>
            <a:ext cx="279218" cy="0"/>
          </a:xfrm>
          <a:prstGeom prst="line">
            <a:avLst/>
          </a:prstGeom>
          <a:noFill/>
          <a:ln w="38100" cap="rnd">
            <a:solidFill>
              <a:schemeClr val="accent4"/>
            </a:solidFill>
          </a:ln>
        </xdr:spPr>
      </xdr:cxnSp>
      <xdr:cxnSp macro="">
        <xdr:nvCxnSpPr>
          <xdr:cNvPr id="474" name="Straight Connector 473">
            <a:extLst>
              <a:ext uri="{FF2B5EF4-FFF2-40B4-BE49-F238E27FC236}">
                <a16:creationId xmlns:a16="http://schemas.microsoft.com/office/drawing/2014/main" id="{00000000-0008-0000-0400-0000DA010000}"/>
              </a:ext>
            </a:extLst>
          </xdr:cNvPr>
          <xdr:cNvCxnSpPr/>
        </xdr:nvCxnSpPr>
        <xdr:spPr>
          <a:xfrm>
            <a:off x="1068659" y="18165918"/>
            <a:ext cx="279218" cy="0"/>
          </a:xfrm>
          <a:prstGeom prst="line">
            <a:avLst/>
          </a:prstGeom>
          <a:noFill/>
          <a:ln w="38100" cap="rnd">
            <a:solidFill>
              <a:schemeClr val="accent4"/>
            </a:solidFill>
          </a:ln>
        </xdr:spPr>
      </xdr:cxnSp>
      <xdr:grpSp>
        <xdr:nvGrpSpPr>
          <xdr:cNvPr id="475" name="Group 474">
            <a:extLst>
              <a:ext uri="{FF2B5EF4-FFF2-40B4-BE49-F238E27FC236}">
                <a16:creationId xmlns:a16="http://schemas.microsoft.com/office/drawing/2014/main" id="{00000000-0008-0000-0400-0000DB010000}"/>
              </a:ext>
            </a:extLst>
          </xdr:cNvPr>
          <xdr:cNvGrpSpPr/>
        </xdr:nvGrpSpPr>
        <xdr:grpSpPr>
          <a:xfrm>
            <a:off x="693035" y="17355368"/>
            <a:ext cx="2233724" cy="1078992"/>
            <a:chOff x="1889806" y="1691626"/>
            <a:chExt cx="2194537" cy="1097313"/>
          </a:xfrm>
        </xdr:grpSpPr>
        <xdr:sp macro="" textlink="">
          <xdr:nvSpPr>
            <xdr:cNvPr id="476" name="Right Triangle 475">
              <a:extLst>
                <a:ext uri="{FF2B5EF4-FFF2-40B4-BE49-F238E27FC236}">
                  <a16:creationId xmlns:a16="http://schemas.microsoft.com/office/drawing/2014/main" id="{00000000-0008-0000-0400-0000DC01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77" name="Right Triangle 476">
              <a:extLst>
                <a:ext uri="{FF2B5EF4-FFF2-40B4-BE49-F238E27FC236}">
                  <a16:creationId xmlns:a16="http://schemas.microsoft.com/office/drawing/2014/main" id="{00000000-0008-0000-0400-0000DD01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78" name="Rectangle 477">
              <a:extLst>
                <a:ext uri="{FF2B5EF4-FFF2-40B4-BE49-F238E27FC236}">
                  <a16:creationId xmlns:a16="http://schemas.microsoft.com/office/drawing/2014/main" id="{00000000-0008-0000-0400-0000DE01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79" name="Arc 478">
              <a:extLst>
                <a:ext uri="{FF2B5EF4-FFF2-40B4-BE49-F238E27FC236}">
                  <a16:creationId xmlns:a16="http://schemas.microsoft.com/office/drawing/2014/main" id="{00000000-0008-0000-0400-0000DF01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80" name="Arc 479">
              <a:extLst>
                <a:ext uri="{FF2B5EF4-FFF2-40B4-BE49-F238E27FC236}">
                  <a16:creationId xmlns:a16="http://schemas.microsoft.com/office/drawing/2014/main" id="{00000000-0008-0000-0400-0000E001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81" name="Arc 480">
              <a:extLst>
                <a:ext uri="{FF2B5EF4-FFF2-40B4-BE49-F238E27FC236}">
                  <a16:creationId xmlns:a16="http://schemas.microsoft.com/office/drawing/2014/main" id="{00000000-0008-0000-0400-0000E101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82" name="TextBox 27">
              <a:extLst>
                <a:ext uri="{FF2B5EF4-FFF2-40B4-BE49-F238E27FC236}">
                  <a16:creationId xmlns:a16="http://schemas.microsoft.com/office/drawing/2014/main" id="{00000000-0008-0000-0400-0000E201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483" name="TextBox 38">
              <a:extLst>
                <a:ext uri="{FF2B5EF4-FFF2-40B4-BE49-F238E27FC236}">
                  <a16:creationId xmlns:a16="http://schemas.microsoft.com/office/drawing/2014/main" id="{00000000-0008-0000-0400-0000E301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84" name="TextBox 40">
              <a:extLst>
                <a:ext uri="{FF2B5EF4-FFF2-40B4-BE49-F238E27FC236}">
                  <a16:creationId xmlns:a16="http://schemas.microsoft.com/office/drawing/2014/main" id="{00000000-0008-0000-0400-0000E401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485" name="TextBox 29">
              <a:extLst>
                <a:ext uri="{FF2B5EF4-FFF2-40B4-BE49-F238E27FC236}">
                  <a16:creationId xmlns:a16="http://schemas.microsoft.com/office/drawing/2014/main" id="{00000000-0008-0000-0400-0000E5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86" name="Arc 485">
              <a:extLst>
                <a:ext uri="{FF2B5EF4-FFF2-40B4-BE49-F238E27FC236}">
                  <a16:creationId xmlns:a16="http://schemas.microsoft.com/office/drawing/2014/main" id="{00000000-0008-0000-0400-0000E601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487" name="Straight Connector 486">
              <a:extLst>
                <a:ext uri="{FF2B5EF4-FFF2-40B4-BE49-F238E27FC236}">
                  <a16:creationId xmlns:a16="http://schemas.microsoft.com/office/drawing/2014/main" id="{00000000-0008-0000-0400-0000E7010000}"/>
                </a:ext>
              </a:extLst>
            </xdr:cNvPr>
            <xdr:cNvCxnSpPr>
              <a:endCxn id="480" idx="0"/>
            </xdr:cNvCxnSpPr>
          </xdr:nvCxnSpPr>
          <xdr:spPr>
            <a:xfrm>
              <a:off x="2438434" y="1691641"/>
              <a:ext cx="548640" cy="7"/>
            </a:xfrm>
            <a:prstGeom prst="line">
              <a:avLst/>
            </a:prstGeom>
            <a:noFill/>
            <a:ln w="38100" cap="rnd">
              <a:solidFill>
                <a:schemeClr val="accent4"/>
              </a:solidFill>
            </a:ln>
          </xdr:spPr>
        </xdr:cxnSp>
        <xdr:cxnSp macro="">
          <xdr:nvCxnSpPr>
            <xdr:cNvPr id="488" name="Straight Connector 487">
              <a:extLst>
                <a:ext uri="{FF2B5EF4-FFF2-40B4-BE49-F238E27FC236}">
                  <a16:creationId xmlns:a16="http://schemas.microsoft.com/office/drawing/2014/main" id="{00000000-0008-0000-0400-0000E8010000}"/>
                </a:ext>
              </a:extLst>
            </xdr:cNvPr>
            <xdr:cNvCxnSpPr>
              <a:stCxn id="481" idx="2"/>
            </xdr:cNvCxnSpPr>
          </xdr:nvCxnSpPr>
          <xdr:spPr>
            <a:xfrm>
              <a:off x="2529879" y="2240293"/>
              <a:ext cx="457201" cy="0"/>
            </a:xfrm>
            <a:prstGeom prst="line">
              <a:avLst/>
            </a:prstGeom>
            <a:noFill/>
            <a:ln w="38100" cap="rnd">
              <a:solidFill>
                <a:schemeClr val="accent4"/>
              </a:solidFill>
            </a:ln>
          </xdr:spPr>
        </xdr:cxnSp>
        <xdr:cxnSp macro="">
          <xdr:nvCxnSpPr>
            <xdr:cNvPr id="489" name="Straight Connector 488">
              <a:extLst>
                <a:ext uri="{FF2B5EF4-FFF2-40B4-BE49-F238E27FC236}">
                  <a16:creationId xmlns:a16="http://schemas.microsoft.com/office/drawing/2014/main" id="{00000000-0008-0000-0400-0000E901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490" name="Straight Connector 489">
              <a:extLst>
                <a:ext uri="{FF2B5EF4-FFF2-40B4-BE49-F238E27FC236}">
                  <a16:creationId xmlns:a16="http://schemas.microsoft.com/office/drawing/2014/main" id="{00000000-0008-0000-0400-0000EA010000}"/>
                </a:ext>
              </a:extLst>
            </xdr:cNvPr>
            <xdr:cNvCxnSpPr/>
          </xdr:nvCxnSpPr>
          <xdr:spPr>
            <a:xfrm>
              <a:off x="2987067" y="1691643"/>
              <a:ext cx="0" cy="1097284"/>
            </a:xfrm>
            <a:prstGeom prst="line">
              <a:avLst/>
            </a:prstGeom>
            <a:noFill/>
            <a:ln w="38100" cap="rnd">
              <a:solidFill>
                <a:schemeClr val="accent4"/>
              </a:solidFill>
            </a:ln>
          </xdr:spPr>
        </xdr:cxnSp>
      </xdr:grpSp>
    </xdr:grpSp>
    <xdr:clientData/>
  </xdr:oneCellAnchor>
  <xdr:oneCellAnchor>
    <xdr:from>
      <xdr:col>12</xdr:col>
      <xdr:colOff>11254</xdr:colOff>
      <xdr:row>7</xdr:row>
      <xdr:rowOff>221</xdr:rowOff>
    </xdr:from>
    <xdr:ext cx="2608916" cy="1043565"/>
    <xdr:grpSp>
      <xdr:nvGrpSpPr>
        <xdr:cNvPr id="493" name="Group 492">
          <a:extLst>
            <a:ext uri="{FF2B5EF4-FFF2-40B4-BE49-F238E27FC236}">
              <a16:creationId xmlns:a16="http://schemas.microsoft.com/office/drawing/2014/main" id="{00000000-0008-0000-0400-0000ED010000}"/>
            </a:ext>
          </a:extLst>
        </xdr:cNvPr>
        <xdr:cNvGrpSpPr/>
      </xdr:nvGrpSpPr>
      <xdr:grpSpPr>
        <a:xfrm>
          <a:off x="3211654" y="1867121"/>
          <a:ext cx="2608916" cy="1043565"/>
          <a:chOff x="693035" y="17355368"/>
          <a:chExt cx="2512941" cy="1078992"/>
        </a:xfrm>
      </xdr:grpSpPr>
      <xdr:cxnSp macro="">
        <xdr:nvCxnSpPr>
          <xdr:cNvPr id="494" name="Straight Connector 493">
            <a:extLst>
              <a:ext uri="{FF2B5EF4-FFF2-40B4-BE49-F238E27FC236}">
                <a16:creationId xmlns:a16="http://schemas.microsoft.com/office/drawing/2014/main" id="{00000000-0008-0000-0400-0000EE010000}"/>
              </a:ext>
            </a:extLst>
          </xdr:cNvPr>
          <xdr:cNvCxnSpPr/>
        </xdr:nvCxnSpPr>
        <xdr:spPr>
          <a:xfrm>
            <a:off x="2926758" y="17897478"/>
            <a:ext cx="279218" cy="0"/>
          </a:xfrm>
          <a:prstGeom prst="line">
            <a:avLst/>
          </a:prstGeom>
          <a:noFill/>
          <a:ln w="38100" cap="rnd">
            <a:solidFill>
              <a:schemeClr val="accent4"/>
            </a:solidFill>
          </a:ln>
        </xdr:spPr>
      </xdr:cxnSp>
      <xdr:cxnSp macro="">
        <xdr:nvCxnSpPr>
          <xdr:cNvPr id="495" name="Straight Connector 494">
            <a:extLst>
              <a:ext uri="{FF2B5EF4-FFF2-40B4-BE49-F238E27FC236}">
                <a16:creationId xmlns:a16="http://schemas.microsoft.com/office/drawing/2014/main" id="{00000000-0008-0000-0400-0000EF010000}"/>
              </a:ext>
            </a:extLst>
          </xdr:cNvPr>
          <xdr:cNvCxnSpPr/>
        </xdr:nvCxnSpPr>
        <xdr:spPr>
          <a:xfrm>
            <a:off x="1065319" y="17629037"/>
            <a:ext cx="279218" cy="0"/>
          </a:xfrm>
          <a:prstGeom prst="line">
            <a:avLst/>
          </a:prstGeom>
          <a:noFill/>
          <a:ln w="38100" cap="rnd">
            <a:solidFill>
              <a:schemeClr val="accent4"/>
            </a:solidFill>
          </a:ln>
        </xdr:spPr>
      </xdr:cxnSp>
      <xdr:cxnSp macro="">
        <xdr:nvCxnSpPr>
          <xdr:cNvPr id="496" name="Straight Connector 495">
            <a:extLst>
              <a:ext uri="{FF2B5EF4-FFF2-40B4-BE49-F238E27FC236}">
                <a16:creationId xmlns:a16="http://schemas.microsoft.com/office/drawing/2014/main" id="{00000000-0008-0000-0400-0000F0010000}"/>
              </a:ext>
            </a:extLst>
          </xdr:cNvPr>
          <xdr:cNvCxnSpPr/>
        </xdr:nvCxnSpPr>
        <xdr:spPr>
          <a:xfrm>
            <a:off x="1068659" y="18165918"/>
            <a:ext cx="279218" cy="0"/>
          </a:xfrm>
          <a:prstGeom prst="line">
            <a:avLst/>
          </a:prstGeom>
          <a:noFill/>
          <a:ln w="38100" cap="rnd">
            <a:solidFill>
              <a:schemeClr val="accent4"/>
            </a:solidFill>
          </a:ln>
        </xdr:spPr>
      </xdr:cxnSp>
      <xdr:grpSp>
        <xdr:nvGrpSpPr>
          <xdr:cNvPr id="497" name="Group 496">
            <a:extLst>
              <a:ext uri="{FF2B5EF4-FFF2-40B4-BE49-F238E27FC236}">
                <a16:creationId xmlns:a16="http://schemas.microsoft.com/office/drawing/2014/main" id="{00000000-0008-0000-0400-0000F1010000}"/>
              </a:ext>
            </a:extLst>
          </xdr:cNvPr>
          <xdr:cNvGrpSpPr/>
        </xdr:nvGrpSpPr>
        <xdr:grpSpPr>
          <a:xfrm>
            <a:off x="693035" y="17355368"/>
            <a:ext cx="2233724" cy="1078992"/>
            <a:chOff x="1889806" y="1691626"/>
            <a:chExt cx="2194537" cy="1097313"/>
          </a:xfrm>
        </xdr:grpSpPr>
        <xdr:sp macro="" textlink="">
          <xdr:nvSpPr>
            <xdr:cNvPr id="498" name="Right Triangle 497">
              <a:extLst>
                <a:ext uri="{FF2B5EF4-FFF2-40B4-BE49-F238E27FC236}">
                  <a16:creationId xmlns:a16="http://schemas.microsoft.com/office/drawing/2014/main" id="{00000000-0008-0000-0400-0000F201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9" name="Right Triangle 498">
              <a:extLst>
                <a:ext uri="{FF2B5EF4-FFF2-40B4-BE49-F238E27FC236}">
                  <a16:creationId xmlns:a16="http://schemas.microsoft.com/office/drawing/2014/main" id="{00000000-0008-0000-0400-0000F301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00" name="Rectangle 499">
              <a:extLst>
                <a:ext uri="{FF2B5EF4-FFF2-40B4-BE49-F238E27FC236}">
                  <a16:creationId xmlns:a16="http://schemas.microsoft.com/office/drawing/2014/main" id="{00000000-0008-0000-0400-0000F401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01" name="Arc 500">
              <a:extLst>
                <a:ext uri="{FF2B5EF4-FFF2-40B4-BE49-F238E27FC236}">
                  <a16:creationId xmlns:a16="http://schemas.microsoft.com/office/drawing/2014/main" id="{00000000-0008-0000-0400-0000F501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02" name="Arc 501">
              <a:extLst>
                <a:ext uri="{FF2B5EF4-FFF2-40B4-BE49-F238E27FC236}">
                  <a16:creationId xmlns:a16="http://schemas.microsoft.com/office/drawing/2014/main" id="{00000000-0008-0000-0400-0000F601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03" name="Arc 502">
              <a:extLst>
                <a:ext uri="{FF2B5EF4-FFF2-40B4-BE49-F238E27FC236}">
                  <a16:creationId xmlns:a16="http://schemas.microsoft.com/office/drawing/2014/main" id="{00000000-0008-0000-0400-0000F701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04" name="TextBox 27">
              <a:extLst>
                <a:ext uri="{FF2B5EF4-FFF2-40B4-BE49-F238E27FC236}">
                  <a16:creationId xmlns:a16="http://schemas.microsoft.com/office/drawing/2014/main" id="{00000000-0008-0000-0400-0000F801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505" name="TextBox 38">
              <a:extLst>
                <a:ext uri="{FF2B5EF4-FFF2-40B4-BE49-F238E27FC236}">
                  <a16:creationId xmlns:a16="http://schemas.microsoft.com/office/drawing/2014/main" id="{00000000-0008-0000-0400-0000F901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506" name="TextBox 40">
              <a:extLst>
                <a:ext uri="{FF2B5EF4-FFF2-40B4-BE49-F238E27FC236}">
                  <a16:creationId xmlns:a16="http://schemas.microsoft.com/office/drawing/2014/main" id="{00000000-0008-0000-0400-0000FA01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507" name="TextBox 29">
              <a:extLst>
                <a:ext uri="{FF2B5EF4-FFF2-40B4-BE49-F238E27FC236}">
                  <a16:creationId xmlns:a16="http://schemas.microsoft.com/office/drawing/2014/main" id="{00000000-0008-0000-0400-0000FB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08" name="Arc 507">
              <a:extLst>
                <a:ext uri="{FF2B5EF4-FFF2-40B4-BE49-F238E27FC236}">
                  <a16:creationId xmlns:a16="http://schemas.microsoft.com/office/drawing/2014/main" id="{00000000-0008-0000-0400-0000FC01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09" name="Straight Connector 508">
              <a:extLst>
                <a:ext uri="{FF2B5EF4-FFF2-40B4-BE49-F238E27FC236}">
                  <a16:creationId xmlns:a16="http://schemas.microsoft.com/office/drawing/2014/main" id="{00000000-0008-0000-0400-0000FD010000}"/>
                </a:ext>
              </a:extLst>
            </xdr:cNvPr>
            <xdr:cNvCxnSpPr>
              <a:endCxn id="502" idx="0"/>
            </xdr:cNvCxnSpPr>
          </xdr:nvCxnSpPr>
          <xdr:spPr>
            <a:xfrm>
              <a:off x="2438434" y="1691641"/>
              <a:ext cx="548640" cy="7"/>
            </a:xfrm>
            <a:prstGeom prst="line">
              <a:avLst/>
            </a:prstGeom>
            <a:noFill/>
            <a:ln w="38100" cap="rnd">
              <a:solidFill>
                <a:schemeClr val="accent4"/>
              </a:solidFill>
            </a:ln>
          </xdr:spPr>
        </xdr:cxnSp>
        <xdr:cxnSp macro="">
          <xdr:nvCxnSpPr>
            <xdr:cNvPr id="510" name="Straight Connector 509">
              <a:extLst>
                <a:ext uri="{FF2B5EF4-FFF2-40B4-BE49-F238E27FC236}">
                  <a16:creationId xmlns:a16="http://schemas.microsoft.com/office/drawing/2014/main" id="{00000000-0008-0000-0400-0000FE010000}"/>
                </a:ext>
              </a:extLst>
            </xdr:cNvPr>
            <xdr:cNvCxnSpPr>
              <a:stCxn id="503" idx="2"/>
            </xdr:cNvCxnSpPr>
          </xdr:nvCxnSpPr>
          <xdr:spPr>
            <a:xfrm>
              <a:off x="2529879" y="2240293"/>
              <a:ext cx="457201" cy="0"/>
            </a:xfrm>
            <a:prstGeom prst="line">
              <a:avLst/>
            </a:prstGeom>
            <a:noFill/>
            <a:ln w="38100" cap="rnd">
              <a:solidFill>
                <a:schemeClr val="accent4"/>
              </a:solidFill>
            </a:ln>
          </xdr:spPr>
        </xdr:cxnSp>
        <xdr:cxnSp macro="">
          <xdr:nvCxnSpPr>
            <xdr:cNvPr id="511" name="Straight Connector 510">
              <a:extLst>
                <a:ext uri="{FF2B5EF4-FFF2-40B4-BE49-F238E27FC236}">
                  <a16:creationId xmlns:a16="http://schemas.microsoft.com/office/drawing/2014/main" id="{00000000-0008-0000-0400-0000FF01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512" name="Straight Connector 511">
              <a:extLst>
                <a:ext uri="{FF2B5EF4-FFF2-40B4-BE49-F238E27FC236}">
                  <a16:creationId xmlns:a16="http://schemas.microsoft.com/office/drawing/2014/main" id="{00000000-0008-0000-0400-000000020000}"/>
                </a:ext>
              </a:extLst>
            </xdr:cNvPr>
            <xdr:cNvCxnSpPr/>
          </xdr:nvCxnSpPr>
          <xdr:spPr>
            <a:xfrm>
              <a:off x="2987067" y="1691643"/>
              <a:ext cx="0" cy="1097284"/>
            </a:xfrm>
            <a:prstGeom prst="line">
              <a:avLst/>
            </a:prstGeom>
            <a:noFill/>
            <a:ln w="38100" cap="rnd">
              <a:solidFill>
                <a:schemeClr val="accent4"/>
              </a:solidFill>
            </a:ln>
          </xdr:spPr>
        </xdr:cxnSp>
      </xdr:grpSp>
    </xdr:grpSp>
    <xdr:clientData/>
  </xdr:oneCellAnchor>
  <xdr:oneCellAnchor>
    <xdr:from>
      <xdr:col>12</xdr:col>
      <xdr:colOff>11254</xdr:colOff>
      <xdr:row>12</xdr:row>
      <xdr:rowOff>219</xdr:rowOff>
    </xdr:from>
    <xdr:ext cx="2608916" cy="1043567"/>
    <xdr:grpSp>
      <xdr:nvGrpSpPr>
        <xdr:cNvPr id="515" name="Group 514">
          <a:extLst>
            <a:ext uri="{FF2B5EF4-FFF2-40B4-BE49-F238E27FC236}">
              <a16:creationId xmlns:a16="http://schemas.microsoft.com/office/drawing/2014/main" id="{00000000-0008-0000-0400-000003020000}"/>
            </a:ext>
          </a:extLst>
        </xdr:cNvPr>
        <xdr:cNvGrpSpPr/>
      </xdr:nvGrpSpPr>
      <xdr:grpSpPr>
        <a:xfrm>
          <a:off x="3211654" y="3200619"/>
          <a:ext cx="2608916" cy="1043567"/>
          <a:chOff x="693035" y="17355368"/>
          <a:chExt cx="2512941" cy="1078992"/>
        </a:xfrm>
      </xdr:grpSpPr>
      <xdr:cxnSp macro="">
        <xdr:nvCxnSpPr>
          <xdr:cNvPr id="516" name="Straight Connector 515">
            <a:extLst>
              <a:ext uri="{FF2B5EF4-FFF2-40B4-BE49-F238E27FC236}">
                <a16:creationId xmlns:a16="http://schemas.microsoft.com/office/drawing/2014/main" id="{00000000-0008-0000-0400-000004020000}"/>
              </a:ext>
            </a:extLst>
          </xdr:cNvPr>
          <xdr:cNvCxnSpPr/>
        </xdr:nvCxnSpPr>
        <xdr:spPr>
          <a:xfrm>
            <a:off x="2926758" y="17897478"/>
            <a:ext cx="279218" cy="0"/>
          </a:xfrm>
          <a:prstGeom prst="line">
            <a:avLst/>
          </a:prstGeom>
          <a:noFill/>
          <a:ln w="38100" cap="rnd">
            <a:solidFill>
              <a:schemeClr val="accent4"/>
            </a:solidFill>
          </a:ln>
        </xdr:spPr>
      </xdr:cxnSp>
      <xdr:cxnSp macro="">
        <xdr:nvCxnSpPr>
          <xdr:cNvPr id="517" name="Straight Connector 516">
            <a:extLst>
              <a:ext uri="{FF2B5EF4-FFF2-40B4-BE49-F238E27FC236}">
                <a16:creationId xmlns:a16="http://schemas.microsoft.com/office/drawing/2014/main" id="{00000000-0008-0000-0400-000005020000}"/>
              </a:ext>
            </a:extLst>
          </xdr:cNvPr>
          <xdr:cNvCxnSpPr/>
        </xdr:nvCxnSpPr>
        <xdr:spPr>
          <a:xfrm>
            <a:off x="1065319" y="17629037"/>
            <a:ext cx="279218" cy="0"/>
          </a:xfrm>
          <a:prstGeom prst="line">
            <a:avLst/>
          </a:prstGeom>
          <a:noFill/>
          <a:ln w="38100" cap="rnd">
            <a:solidFill>
              <a:schemeClr val="accent4"/>
            </a:solidFill>
          </a:ln>
        </xdr:spPr>
      </xdr:cxnSp>
      <xdr:cxnSp macro="">
        <xdr:nvCxnSpPr>
          <xdr:cNvPr id="518" name="Straight Connector 517">
            <a:extLst>
              <a:ext uri="{FF2B5EF4-FFF2-40B4-BE49-F238E27FC236}">
                <a16:creationId xmlns:a16="http://schemas.microsoft.com/office/drawing/2014/main" id="{00000000-0008-0000-0400-000006020000}"/>
              </a:ext>
            </a:extLst>
          </xdr:cNvPr>
          <xdr:cNvCxnSpPr/>
        </xdr:nvCxnSpPr>
        <xdr:spPr>
          <a:xfrm>
            <a:off x="1068659" y="18165918"/>
            <a:ext cx="279218" cy="0"/>
          </a:xfrm>
          <a:prstGeom prst="line">
            <a:avLst/>
          </a:prstGeom>
          <a:noFill/>
          <a:ln w="38100" cap="rnd">
            <a:solidFill>
              <a:schemeClr val="accent4"/>
            </a:solidFill>
          </a:ln>
        </xdr:spPr>
      </xdr:cxnSp>
      <xdr:grpSp>
        <xdr:nvGrpSpPr>
          <xdr:cNvPr id="519" name="Group 518">
            <a:extLst>
              <a:ext uri="{FF2B5EF4-FFF2-40B4-BE49-F238E27FC236}">
                <a16:creationId xmlns:a16="http://schemas.microsoft.com/office/drawing/2014/main" id="{00000000-0008-0000-0400-000007020000}"/>
              </a:ext>
            </a:extLst>
          </xdr:cNvPr>
          <xdr:cNvGrpSpPr/>
        </xdr:nvGrpSpPr>
        <xdr:grpSpPr>
          <a:xfrm>
            <a:off x="693035" y="17355368"/>
            <a:ext cx="2233724" cy="1078992"/>
            <a:chOff x="1889806" y="1691626"/>
            <a:chExt cx="2194537" cy="1097313"/>
          </a:xfrm>
        </xdr:grpSpPr>
        <xdr:sp macro="" textlink="">
          <xdr:nvSpPr>
            <xdr:cNvPr id="520" name="Right Triangle 519">
              <a:extLst>
                <a:ext uri="{FF2B5EF4-FFF2-40B4-BE49-F238E27FC236}">
                  <a16:creationId xmlns:a16="http://schemas.microsoft.com/office/drawing/2014/main" id="{00000000-0008-0000-0400-00000802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1" name="Right Triangle 520">
              <a:extLst>
                <a:ext uri="{FF2B5EF4-FFF2-40B4-BE49-F238E27FC236}">
                  <a16:creationId xmlns:a16="http://schemas.microsoft.com/office/drawing/2014/main" id="{00000000-0008-0000-0400-00000902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2" name="Rectangle 521">
              <a:extLst>
                <a:ext uri="{FF2B5EF4-FFF2-40B4-BE49-F238E27FC236}">
                  <a16:creationId xmlns:a16="http://schemas.microsoft.com/office/drawing/2014/main" id="{00000000-0008-0000-0400-00000A02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3" name="Arc 522">
              <a:extLst>
                <a:ext uri="{FF2B5EF4-FFF2-40B4-BE49-F238E27FC236}">
                  <a16:creationId xmlns:a16="http://schemas.microsoft.com/office/drawing/2014/main" id="{00000000-0008-0000-0400-00000B02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24" name="Arc 523">
              <a:extLst>
                <a:ext uri="{FF2B5EF4-FFF2-40B4-BE49-F238E27FC236}">
                  <a16:creationId xmlns:a16="http://schemas.microsoft.com/office/drawing/2014/main" id="{00000000-0008-0000-0400-00000C02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25" name="Arc 524">
              <a:extLst>
                <a:ext uri="{FF2B5EF4-FFF2-40B4-BE49-F238E27FC236}">
                  <a16:creationId xmlns:a16="http://schemas.microsoft.com/office/drawing/2014/main" id="{00000000-0008-0000-0400-00000D02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26" name="TextBox 27">
              <a:extLst>
                <a:ext uri="{FF2B5EF4-FFF2-40B4-BE49-F238E27FC236}">
                  <a16:creationId xmlns:a16="http://schemas.microsoft.com/office/drawing/2014/main" id="{00000000-0008-0000-0400-00000E02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527" name="TextBox 38">
              <a:extLst>
                <a:ext uri="{FF2B5EF4-FFF2-40B4-BE49-F238E27FC236}">
                  <a16:creationId xmlns:a16="http://schemas.microsoft.com/office/drawing/2014/main" id="{00000000-0008-0000-0400-00000F02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528" name="TextBox 40">
              <a:extLst>
                <a:ext uri="{FF2B5EF4-FFF2-40B4-BE49-F238E27FC236}">
                  <a16:creationId xmlns:a16="http://schemas.microsoft.com/office/drawing/2014/main" id="{00000000-0008-0000-0400-00001002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529" name="TextBox 29">
              <a:extLst>
                <a:ext uri="{FF2B5EF4-FFF2-40B4-BE49-F238E27FC236}">
                  <a16:creationId xmlns:a16="http://schemas.microsoft.com/office/drawing/2014/main" id="{00000000-0008-0000-0400-00001102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30" name="Arc 529">
              <a:extLst>
                <a:ext uri="{FF2B5EF4-FFF2-40B4-BE49-F238E27FC236}">
                  <a16:creationId xmlns:a16="http://schemas.microsoft.com/office/drawing/2014/main" id="{00000000-0008-0000-0400-00001202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31" name="Straight Connector 530">
              <a:extLst>
                <a:ext uri="{FF2B5EF4-FFF2-40B4-BE49-F238E27FC236}">
                  <a16:creationId xmlns:a16="http://schemas.microsoft.com/office/drawing/2014/main" id="{00000000-0008-0000-0400-000013020000}"/>
                </a:ext>
              </a:extLst>
            </xdr:cNvPr>
            <xdr:cNvCxnSpPr>
              <a:endCxn id="524" idx="0"/>
            </xdr:cNvCxnSpPr>
          </xdr:nvCxnSpPr>
          <xdr:spPr>
            <a:xfrm>
              <a:off x="2438434" y="1691641"/>
              <a:ext cx="548640" cy="7"/>
            </a:xfrm>
            <a:prstGeom prst="line">
              <a:avLst/>
            </a:prstGeom>
            <a:noFill/>
            <a:ln w="38100" cap="rnd">
              <a:solidFill>
                <a:schemeClr val="accent4"/>
              </a:solidFill>
            </a:ln>
          </xdr:spPr>
        </xdr:cxnSp>
        <xdr:cxnSp macro="">
          <xdr:nvCxnSpPr>
            <xdr:cNvPr id="532" name="Straight Connector 531">
              <a:extLst>
                <a:ext uri="{FF2B5EF4-FFF2-40B4-BE49-F238E27FC236}">
                  <a16:creationId xmlns:a16="http://schemas.microsoft.com/office/drawing/2014/main" id="{00000000-0008-0000-0400-000014020000}"/>
                </a:ext>
              </a:extLst>
            </xdr:cNvPr>
            <xdr:cNvCxnSpPr>
              <a:stCxn id="525" idx="2"/>
            </xdr:cNvCxnSpPr>
          </xdr:nvCxnSpPr>
          <xdr:spPr>
            <a:xfrm>
              <a:off x="2529879" y="2240293"/>
              <a:ext cx="457201" cy="0"/>
            </a:xfrm>
            <a:prstGeom prst="line">
              <a:avLst/>
            </a:prstGeom>
            <a:noFill/>
            <a:ln w="38100" cap="rnd">
              <a:solidFill>
                <a:schemeClr val="accent4"/>
              </a:solidFill>
            </a:ln>
          </xdr:spPr>
        </xdr:cxnSp>
        <xdr:cxnSp macro="">
          <xdr:nvCxnSpPr>
            <xdr:cNvPr id="533" name="Straight Connector 532">
              <a:extLst>
                <a:ext uri="{FF2B5EF4-FFF2-40B4-BE49-F238E27FC236}">
                  <a16:creationId xmlns:a16="http://schemas.microsoft.com/office/drawing/2014/main" id="{00000000-0008-0000-0400-00001502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534" name="Straight Connector 533">
              <a:extLst>
                <a:ext uri="{FF2B5EF4-FFF2-40B4-BE49-F238E27FC236}">
                  <a16:creationId xmlns:a16="http://schemas.microsoft.com/office/drawing/2014/main" id="{00000000-0008-0000-0400-000016020000}"/>
                </a:ext>
              </a:extLst>
            </xdr:cNvPr>
            <xdr:cNvCxnSpPr/>
          </xdr:nvCxnSpPr>
          <xdr:spPr>
            <a:xfrm>
              <a:off x="2987067" y="1691643"/>
              <a:ext cx="0" cy="1097284"/>
            </a:xfrm>
            <a:prstGeom prst="line">
              <a:avLst/>
            </a:prstGeom>
            <a:noFill/>
            <a:ln w="38100" cap="rnd">
              <a:solidFill>
                <a:schemeClr val="accent4"/>
              </a:solidFill>
            </a:ln>
          </xdr:spPr>
        </xdr:cxnSp>
      </xdr:grpSp>
    </xdr:grpSp>
    <xdr:clientData/>
  </xdr:oneCellAnchor>
  <xdr:oneCellAnchor>
    <xdr:from>
      <xdr:col>21</xdr:col>
      <xdr:colOff>11254</xdr:colOff>
      <xdr:row>3</xdr:row>
      <xdr:rowOff>222</xdr:rowOff>
    </xdr:from>
    <xdr:ext cx="2608915" cy="1043566"/>
    <xdr:grpSp>
      <xdr:nvGrpSpPr>
        <xdr:cNvPr id="552" name="Group 551">
          <a:extLst>
            <a:ext uri="{FF2B5EF4-FFF2-40B4-BE49-F238E27FC236}">
              <a16:creationId xmlns:a16="http://schemas.microsoft.com/office/drawing/2014/main" id="{00000000-0008-0000-0400-000028020000}"/>
            </a:ext>
          </a:extLst>
        </xdr:cNvPr>
        <xdr:cNvGrpSpPr/>
      </xdr:nvGrpSpPr>
      <xdr:grpSpPr>
        <a:xfrm>
          <a:off x="5611954" y="800322"/>
          <a:ext cx="2608915" cy="1043566"/>
          <a:chOff x="693035" y="17355368"/>
          <a:chExt cx="2512941" cy="1078992"/>
        </a:xfrm>
      </xdr:grpSpPr>
      <xdr:cxnSp macro="">
        <xdr:nvCxnSpPr>
          <xdr:cNvPr id="553" name="Straight Connector 552">
            <a:extLst>
              <a:ext uri="{FF2B5EF4-FFF2-40B4-BE49-F238E27FC236}">
                <a16:creationId xmlns:a16="http://schemas.microsoft.com/office/drawing/2014/main" id="{00000000-0008-0000-0400-000029020000}"/>
              </a:ext>
            </a:extLst>
          </xdr:cNvPr>
          <xdr:cNvCxnSpPr/>
        </xdr:nvCxnSpPr>
        <xdr:spPr>
          <a:xfrm>
            <a:off x="2926758" y="17897478"/>
            <a:ext cx="279218" cy="0"/>
          </a:xfrm>
          <a:prstGeom prst="line">
            <a:avLst/>
          </a:prstGeom>
          <a:noFill/>
          <a:ln w="38100" cap="rnd">
            <a:solidFill>
              <a:schemeClr val="accent4"/>
            </a:solidFill>
          </a:ln>
        </xdr:spPr>
      </xdr:cxnSp>
      <xdr:cxnSp macro="">
        <xdr:nvCxnSpPr>
          <xdr:cNvPr id="554" name="Straight Connector 553">
            <a:extLst>
              <a:ext uri="{FF2B5EF4-FFF2-40B4-BE49-F238E27FC236}">
                <a16:creationId xmlns:a16="http://schemas.microsoft.com/office/drawing/2014/main" id="{00000000-0008-0000-0400-00002A020000}"/>
              </a:ext>
            </a:extLst>
          </xdr:cNvPr>
          <xdr:cNvCxnSpPr/>
        </xdr:nvCxnSpPr>
        <xdr:spPr>
          <a:xfrm>
            <a:off x="1065319" y="17629037"/>
            <a:ext cx="279218" cy="0"/>
          </a:xfrm>
          <a:prstGeom prst="line">
            <a:avLst/>
          </a:prstGeom>
          <a:noFill/>
          <a:ln w="38100" cap="rnd">
            <a:solidFill>
              <a:schemeClr val="accent4"/>
            </a:solidFill>
          </a:ln>
        </xdr:spPr>
      </xdr:cxnSp>
      <xdr:cxnSp macro="">
        <xdr:nvCxnSpPr>
          <xdr:cNvPr id="555" name="Straight Connector 554">
            <a:extLst>
              <a:ext uri="{FF2B5EF4-FFF2-40B4-BE49-F238E27FC236}">
                <a16:creationId xmlns:a16="http://schemas.microsoft.com/office/drawing/2014/main" id="{00000000-0008-0000-0400-00002B020000}"/>
              </a:ext>
            </a:extLst>
          </xdr:cNvPr>
          <xdr:cNvCxnSpPr/>
        </xdr:nvCxnSpPr>
        <xdr:spPr>
          <a:xfrm>
            <a:off x="1068659" y="18165918"/>
            <a:ext cx="279218" cy="0"/>
          </a:xfrm>
          <a:prstGeom prst="line">
            <a:avLst/>
          </a:prstGeom>
          <a:noFill/>
          <a:ln w="38100" cap="rnd">
            <a:solidFill>
              <a:schemeClr val="accent4"/>
            </a:solidFill>
          </a:ln>
        </xdr:spPr>
      </xdr:cxnSp>
      <xdr:grpSp>
        <xdr:nvGrpSpPr>
          <xdr:cNvPr id="556" name="Group 555">
            <a:extLst>
              <a:ext uri="{FF2B5EF4-FFF2-40B4-BE49-F238E27FC236}">
                <a16:creationId xmlns:a16="http://schemas.microsoft.com/office/drawing/2014/main" id="{00000000-0008-0000-0400-00002C020000}"/>
              </a:ext>
            </a:extLst>
          </xdr:cNvPr>
          <xdr:cNvGrpSpPr/>
        </xdr:nvGrpSpPr>
        <xdr:grpSpPr>
          <a:xfrm>
            <a:off x="693035" y="17355368"/>
            <a:ext cx="2233724" cy="1078992"/>
            <a:chOff x="1889806" y="1691626"/>
            <a:chExt cx="2194537" cy="1097313"/>
          </a:xfrm>
        </xdr:grpSpPr>
        <xdr:sp macro="" textlink="">
          <xdr:nvSpPr>
            <xdr:cNvPr id="557" name="Right Triangle 556">
              <a:extLst>
                <a:ext uri="{FF2B5EF4-FFF2-40B4-BE49-F238E27FC236}">
                  <a16:creationId xmlns:a16="http://schemas.microsoft.com/office/drawing/2014/main" id="{00000000-0008-0000-0400-00002D02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58" name="Right Triangle 557">
              <a:extLst>
                <a:ext uri="{FF2B5EF4-FFF2-40B4-BE49-F238E27FC236}">
                  <a16:creationId xmlns:a16="http://schemas.microsoft.com/office/drawing/2014/main" id="{00000000-0008-0000-0400-00002E02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59" name="Rectangle 558">
              <a:extLst>
                <a:ext uri="{FF2B5EF4-FFF2-40B4-BE49-F238E27FC236}">
                  <a16:creationId xmlns:a16="http://schemas.microsoft.com/office/drawing/2014/main" id="{00000000-0008-0000-0400-00002F02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60" name="Arc 559">
              <a:extLst>
                <a:ext uri="{FF2B5EF4-FFF2-40B4-BE49-F238E27FC236}">
                  <a16:creationId xmlns:a16="http://schemas.microsoft.com/office/drawing/2014/main" id="{00000000-0008-0000-0400-00003002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61" name="Arc 560">
              <a:extLst>
                <a:ext uri="{FF2B5EF4-FFF2-40B4-BE49-F238E27FC236}">
                  <a16:creationId xmlns:a16="http://schemas.microsoft.com/office/drawing/2014/main" id="{00000000-0008-0000-0400-00003102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62" name="Arc 561">
              <a:extLst>
                <a:ext uri="{FF2B5EF4-FFF2-40B4-BE49-F238E27FC236}">
                  <a16:creationId xmlns:a16="http://schemas.microsoft.com/office/drawing/2014/main" id="{00000000-0008-0000-0400-00003202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63" name="TextBox 27">
              <a:extLst>
                <a:ext uri="{FF2B5EF4-FFF2-40B4-BE49-F238E27FC236}">
                  <a16:creationId xmlns:a16="http://schemas.microsoft.com/office/drawing/2014/main" id="{00000000-0008-0000-0400-00003302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564" name="TextBox 38">
              <a:extLst>
                <a:ext uri="{FF2B5EF4-FFF2-40B4-BE49-F238E27FC236}">
                  <a16:creationId xmlns:a16="http://schemas.microsoft.com/office/drawing/2014/main" id="{00000000-0008-0000-0400-00003402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565" name="TextBox 40">
              <a:extLst>
                <a:ext uri="{FF2B5EF4-FFF2-40B4-BE49-F238E27FC236}">
                  <a16:creationId xmlns:a16="http://schemas.microsoft.com/office/drawing/2014/main" id="{00000000-0008-0000-0400-00003502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566" name="TextBox 29">
              <a:extLst>
                <a:ext uri="{FF2B5EF4-FFF2-40B4-BE49-F238E27FC236}">
                  <a16:creationId xmlns:a16="http://schemas.microsoft.com/office/drawing/2014/main" id="{00000000-0008-0000-0400-00003602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67" name="Arc 566">
              <a:extLst>
                <a:ext uri="{FF2B5EF4-FFF2-40B4-BE49-F238E27FC236}">
                  <a16:creationId xmlns:a16="http://schemas.microsoft.com/office/drawing/2014/main" id="{00000000-0008-0000-0400-00003702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68" name="Straight Connector 567">
              <a:extLst>
                <a:ext uri="{FF2B5EF4-FFF2-40B4-BE49-F238E27FC236}">
                  <a16:creationId xmlns:a16="http://schemas.microsoft.com/office/drawing/2014/main" id="{00000000-0008-0000-0400-000038020000}"/>
                </a:ext>
              </a:extLst>
            </xdr:cNvPr>
            <xdr:cNvCxnSpPr>
              <a:endCxn id="561" idx="0"/>
            </xdr:cNvCxnSpPr>
          </xdr:nvCxnSpPr>
          <xdr:spPr>
            <a:xfrm>
              <a:off x="2438434" y="1691641"/>
              <a:ext cx="548640" cy="7"/>
            </a:xfrm>
            <a:prstGeom prst="line">
              <a:avLst/>
            </a:prstGeom>
            <a:noFill/>
            <a:ln w="38100" cap="rnd">
              <a:solidFill>
                <a:schemeClr val="accent4"/>
              </a:solidFill>
            </a:ln>
          </xdr:spPr>
        </xdr:cxnSp>
        <xdr:cxnSp macro="">
          <xdr:nvCxnSpPr>
            <xdr:cNvPr id="569" name="Straight Connector 568">
              <a:extLst>
                <a:ext uri="{FF2B5EF4-FFF2-40B4-BE49-F238E27FC236}">
                  <a16:creationId xmlns:a16="http://schemas.microsoft.com/office/drawing/2014/main" id="{00000000-0008-0000-0400-000039020000}"/>
                </a:ext>
              </a:extLst>
            </xdr:cNvPr>
            <xdr:cNvCxnSpPr>
              <a:stCxn id="562" idx="2"/>
            </xdr:cNvCxnSpPr>
          </xdr:nvCxnSpPr>
          <xdr:spPr>
            <a:xfrm>
              <a:off x="2529879" y="2240293"/>
              <a:ext cx="457201" cy="0"/>
            </a:xfrm>
            <a:prstGeom prst="line">
              <a:avLst/>
            </a:prstGeom>
            <a:noFill/>
            <a:ln w="38100" cap="rnd">
              <a:solidFill>
                <a:schemeClr val="accent4"/>
              </a:solidFill>
            </a:ln>
          </xdr:spPr>
        </xdr:cxnSp>
        <xdr:cxnSp macro="">
          <xdr:nvCxnSpPr>
            <xdr:cNvPr id="570" name="Straight Connector 569">
              <a:extLst>
                <a:ext uri="{FF2B5EF4-FFF2-40B4-BE49-F238E27FC236}">
                  <a16:creationId xmlns:a16="http://schemas.microsoft.com/office/drawing/2014/main" id="{00000000-0008-0000-0400-00003A02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571" name="Straight Connector 570">
              <a:extLst>
                <a:ext uri="{FF2B5EF4-FFF2-40B4-BE49-F238E27FC236}">
                  <a16:creationId xmlns:a16="http://schemas.microsoft.com/office/drawing/2014/main" id="{00000000-0008-0000-0400-00003B020000}"/>
                </a:ext>
              </a:extLst>
            </xdr:cNvPr>
            <xdr:cNvCxnSpPr/>
          </xdr:nvCxnSpPr>
          <xdr:spPr>
            <a:xfrm>
              <a:off x="2987067" y="1691643"/>
              <a:ext cx="0" cy="1097284"/>
            </a:xfrm>
            <a:prstGeom prst="line">
              <a:avLst/>
            </a:prstGeom>
            <a:noFill/>
            <a:ln w="38100" cap="rnd">
              <a:solidFill>
                <a:schemeClr val="accent4"/>
              </a:solidFill>
            </a:ln>
          </xdr:spPr>
        </xdr:cxnSp>
      </xdr:grpSp>
    </xdr:grpSp>
    <xdr:clientData/>
  </xdr:oneCellAnchor>
  <xdr:oneCellAnchor>
    <xdr:from>
      <xdr:col>29</xdr:col>
      <xdr:colOff>11254</xdr:colOff>
      <xdr:row>4</xdr:row>
      <xdr:rowOff>222</xdr:rowOff>
    </xdr:from>
    <xdr:ext cx="2608915" cy="1043565"/>
    <xdr:grpSp>
      <xdr:nvGrpSpPr>
        <xdr:cNvPr id="572" name="Group 571">
          <a:extLst>
            <a:ext uri="{FF2B5EF4-FFF2-40B4-BE49-F238E27FC236}">
              <a16:creationId xmlns:a16="http://schemas.microsoft.com/office/drawing/2014/main" id="{00000000-0008-0000-0400-00003C020000}"/>
            </a:ext>
          </a:extLst>
        </xdr:cNvPr>
        <xdr:cNvGrpSpPr/>
      </xdr:nvGrpSpPr>
      <xdr:grpSpPr>
        <a:xfrm>
          <a:off x="7745554" y="1067022"/>
          <a:ext cx="2608915" cy="1043565"/>
          <a:chOff x="693035" y="17355368"/>
          <a:chExt cx="2512941" cy="1078992"/>
        </a:xfrm>
      </xdr:grpSpPr>
      <xdr:cxnSp macro="">
        <xdr:nvCxnSpPr>
          <xdr:cNvPr id="573" name="Straight Connector 572">
            <a:extLst>
              <a:ext uri="{FF2B5EF4-FFF2-40B4-BE49-F238E27FC236}">
                <a16:creationId xmlns:a16="http://schemas.microsoft.com/office/drawing/2014/main" id="{00000000-0008-0000-0400-00003D020000}"/>
              </a:ext>
            </a:extLst>
          </xdr:cNvPr>
          <xdr:cNvCxnSpPr/>
        </xdr:nvCxnSpPr>
        <xdr:spPr>
          <a:xfrm>
            <a:off x="2926758" y="17897478"/>
            <a:ext cx="279218" cy="0"/>
          </a:xfrm>
          <a:prstGeom prst="line">
            <a:avLst/>
          </a:prstGeom>
          <a:noFill/>
          <a:ln w="38100" cap="rnd">
            <a:solidFill>
              <a:schemeClr val="accent4"/>
            </a:solidFill>
          </a:ln>
        </xdr:spPr>
      </xdr:cxnSp>
      <xdr:cxnSp macro="">
        <xdr:nvCxnSpPr>
          <xdr:cNvPr id="574" name="Straight Connector 573">
            <a:extLst>
              <a:ext uri="{FF2B5EF4-FFF2-40B4-BE49-F238E27FC236}">
                <a16:creationId xmlns:a16="http://schemas.microsoft.com/office/drawing/2014/main" id="{00000000-0008-0000-0400-00003E020000}"/>
              </a:ext>
            </a:extLst>
          </xdr:cNvPr>
          <xdr:cNvCxnSpPr/>
        </xdr:nvCxnSpPr>
        <xdr:spPr>
          <a:xfrm>
            <a:off x="1065319" y="17629037"/>
            <a:ext cx="279218" cy="0"/>
          </a:xfrm>
          <a:prstGeom prst="line">
            <a:avLst/>
          </a:prstGeom>
          <a:noFill/>
          <a:ln w="38100" cap="rnd">
            <a:solidFill>
              <a:schemeClr val="accent4"/>
            </a:solidFill>
          </a:ln>
        </xdr:spPr>
      </xdr:cxnSp>
      <xdr:cxnSp macro="">
        <xdr:nvCxnSpPr>
          <xdr:cNvPr id="575" name="Straight Connector 574">
            <a:extLst>
              <a:ext uri="{FF2B5EF4-FFF2-40B4-BE49-F238E27FC236}">
                <a16:creationId xmlns:a16="http://schemas.microsoft.com/office/drawing/2014/main" id="{00000000-0008-0000-0400-00003F020000}"/>
              </a:ext>
            </a:extLst>
          </xdr:cNvPr>
          <xdr:cNvCxnSpPr/>
        </xdr:nvCxnSpPr>
        <xdr:spPr>
          <a:xfrm>
            <a:off x="1068659" y="18165918"/>
            <a:ext cx="279218" cy="0"/>
          </a:xfrm>
          <a:prstGeom prst="line">
            <a:avLst/>
          </a:prstGeom>
          <a:noFill/>
          <a:ln w="38100" cap="rnd">
            <a:solidFill>
              <a:schemeClr val="accent4"/>
            </a:solidFill>
          </a:ln>
        </xdr:spPr>
      </xdr:cxnSp>
      <xdr:grpSp>
        <xdr:nvGrpSpPr>
          <xdr:cNvPr id="576" name="Group 575">
            <a:extLst>
              <a:ext uri="{FF2B5EF4-FFF2-40B4-BE49-F238E27FC236}">
                <a16:creationId xmlns:a16="http://schemas.microsoft.com/office/drawing/2014/main" id="{00000000-0008-0000-0400-000040020000}"/>
              </a:ext>
            </a:extLst>
          </xdr:cNvPr>
          <xdr:cNvGrpSpPr/>
        </xdr:nvGrpSpPr>
        <xdr:grpSpPr>
          <a:xfrm>
            <a:off x="693035" y="17355368"/>
            <a:ext cx="2233724" cy="1078992"/>
            <a:chOff x="1889806" y="1691626"/>
            <a:chExt cx="2194537" cy="1097313"/>
          </a:xfrm>
        </xdr:grpSpPr>
        <xdr:sp macro="" textlink="">
          <xdr:nvSpPr>
            <xdr:cNvPr id="577" name="Right Triangle 576">
              <a:extLst>
                <a:ext uri="{FF2B5EF4-FFF2-40B4-BE49-F238E27FC236}">
                  <a16:creationId xmlns:a16="http://schemas.microsoft.com/office/drawing/2014/main" id="{00000000-0008-0000-0400-00004102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78" name="Right Triangle 577">
              <a:extLst>
                <a:ext uri="{FF2B5EF4-FFF2-40B4-BE49-F238E27FC236}">
                  <a16:creationId xmlns:a16="http://schemas.microsoft.com/office/drawing/2014/main" id="{00000000-0008-0000-0400-00004202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79" name="Rectangle 578">
              <a:extLst>
                <a:ext uri="{FF2B5EF4-FFF2-40B4-BE49-F238E27FC236}">
                  <a16:creationId xmlns:a16="http://schemas.microsoft.com/office/drawing/2014/main" id="{00000000-0008-0000-0400-00004302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0" name="Arc 579">
              <a:extLst>
                <a:ext uri="{FF2B5EF4-FFF2-40B4-BE49-F238E27FC236}">
                  <a16:creationId xmlns:a16="http://schemas.microsoft.com/office/drawing/2014/main" id="{00000000-0008-0000-0400-00004402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1" name="Arc 580">
              <a:extLst>
                <a:ext uri="{FF2B5EF4-FFF2-40B4-BE49-F238E27FC236}">
                  <a16:creationId xmlns:a16="http://schemas.microsoft.com/office/drawing/2014/main" id="{00000000-0008-0000-0400-00004502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2" name="Arc 581">
              <a:extLst>
                <a:ext uri="{FF2B5EF4-FFF2-40B4-BE49-F238E27FC236}">
                  <a16:creationId xmlns:a16="http://schemas.microsoft.com/office/drawing/2014/main" id="{00000000-0008-0000-0400-00004602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3" name="TextBox 27">
              <a:extLst>
                <a:ext uri="{FF2B5EF4-FFF2-40B4-BE49-F238E27FC236}">
                  <a16:creationId xmlns:a16="http://schemas.microsoft.com/office/drawing/2014/main" id="{00000000-0008-0000-0400-00004702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584" name="TextBox 38">
              <a:extLst>
                <a:ext uri="{FF2B5EF4-FFF2-40B4-BE49-F238E27FC236}">
                  <a16:creationId xmlns:a16="http://schemas.microsoft.com/office/drawing/2014/main" id="{00000000-0008-0000-0400-00004802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585" name="TextBox 40">
              <a:extLst>
                <a:ext uri="{FF2B5EF4-FFF2-40B4-BE49-F238E27FC236}">
                  <a16:creationId xmlns:a16="http://schemas.microsoft.com/office/drawing/2014/main" id="{00000000-0008-0000-0400-00004902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586" name="TextBox 29">
              <a:extLst>
                <a:ext uri="{FF2B5EF4-FFF2-40B4-BE49-F238E27FC236}">
                  <a16:creationId xmlns:a16="http://schemas.microsoft.com/office/drawing/2014/main" id="{00000000-0008-0000-0400-00004A02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87" name="Arc 586">
              <a:extLst>
                <a:ext uri="{FF2B5EF4-FFF2-40B4-BE49-F238E27FC236}">
                  <a16:creationId xmlns:a16="http://schemas.microsoft.com/office/drawing/2014/main" id="{00000000-0008-0000-0400-00004B02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88" name="Straight Connector 587">
              <a:extLst>
                <a:ext uri="{FF2B5EF4-FFF2-40B4-BE49-F238E27FC236}">
                  <a16:creationId xmlns:a16="http://schemas.microsoft.com/office/drawing/2014/main" id="{00000000-0008-0000-0400-00004C020000}"/>
                </a:ext>
              </a:extLst>
            </xdr:cNvPr>
            <xdr:cNvCxnSpPr>
              <a:endCxn id="581" idx="0"/>
            </xdr:cNvCxnSpPr>
          </xdr:nvCxnSpPr>
          <xdr:spPr>
            <a:xfrm>
              <a:off x="2438434" y="1691641"/>
              <a:ext cx="548640" cy="7"/>
            </a:xfrm>
            <a:prstGeom prst="line">
              <a:avLst/>
            </a:prstGeom>
            <a:noFill/>
            <a:ln w="38100" cap="rnd">
              <a:solidFill>
                <a:schemeClr val="accent4"/>
              </a:solidFill>
            </a:ln>
          </xdr:spPr>
        </xdr:cxnSp>
        <xdr:cxnSp macro="">
          <xdr:nvCxnSpPr>
            <xdr:cNvPr id="589" name="Straight Connector 588">
              <a:extLst>
                <a:ext uri="{FF2B5EF4-FFF2-40B4-BE49-F238E27FC236}">
                  <a16:creationId xmlns:a16="http://schemas.microsoft.com/office/drawing/2014/main" id="{00000000-0008-0000-0400-00004D020000}"/>
                </a:ext>
              </a:extLst>
            </xdr:cNvPr>
            <xdr:cNvCxnSpPr>
              <a:stCxn id="582" idx="2"/>
            </xdr:cNvCxnSpPr>
          </xdr:nvCxnSpPr>
          <xdr:spPr>
            <a:xfrm>
              <a:off x="2529879" y="2240293"/>
              <a:ext cx="457201" cy="0"/>
            </a:xfrm>
            <a:prstGeom prst="line">
              <a:avLst/>
            </a:prstGeom>
            <a:noFill/>
            <a:ln w="38100" cap="rnd">
              <a:solidFill>
                <a:schemeClr val="accent4"/>
              </a:solidFill>
            </a:ln>
          </xdr:spPr>
        </xdr:cxnSp>
        <xdr:cxnSp macro="">
          <xdr:nvCxnSpPr>
            <xdr:cNvPr id="590" name="Straight Connector 589">
              <a:extLst>
                <a:ext uri="{FF2B5EF4-FFF2-40B4-BE49-F238E27FC236}">
                  <a16:creationId xmlns:a16="http://schemas.microsoft.com/office/drawing/2014/main" id="{00000000-0008-0000-0400-00004E02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591" name="Straight Connector 590">
              <a:extLst>
                <a:ext uri="{FF2B5EF4-FFF2-40B4-BE49-F238E27FC236}">
                  <a16:creationId xmlns:a16="http://schemas.microsoft.com/office/drawing/2014/main" id="{00000000-0008-0000-0400-00004F020000}"/>
                </a:ext>
              </a:extLst>
            </xdr:cNvPr>
            <xdr:cNvCxnSpPr/>
          </xdr:nvCxnSpPr>
          <xdr:spPr>
            <a:xfrm>
              <a:off x="2987067" y="1691643"/>
              <a:ext cx="0" cy="1097284"/>
            </a:xfrm>
            <a:prstGeom prst="line">
              <a:avLst/>
            </a:prstGeom>
            <a:noFill/>
            <a:ln w="38100" cap="rnd">
              <a:solidFill>
                <a:schemeClr val="accent4"/>
              </a:solidFill>
            </a:ln>
          </xdr:spPr>
        </xdr:cxnSp>
      </xdr:grpSp>
    </xdr:grpSp>
    <xdr:clientData/>
  </xdr:oneCellAnchor>
  <xdr:twoCellAnchor>
    <xdr:from>
      <xdr:col>127</xdr:col>
      <xdr:colOff>39125</xdr:colOff>
      <xdr:row>8</xdr:row>
      <xdr:rowOff>256094</xdr:rowOff>
    </xdr:from>
    <xdr:to>
      <xdr:col>215</xdr:col>
      <xdr:colOff>1</xdr:colOff>
      <xdr:row>9</xdr:row>
      <xdr:rowOff>3540</xdr:rowOff>
    </xdr:to>
    <xdr:cxnSp macro="">
      <xdr:nvCxnSpPr>
        <xdr:cNvPr id="974" name="Straight Connector 973">
          <a:extLst>
            <a:ext uri="{FF2B5EF4-FFF2-40B4-BE49-F238E27FC236}">
              <a16:creationId xmlns:a16="http://schemas.microsoft.com/office/drawing/2014/main" id="{00000000-0008-0000-0400-0000CE030000}"/>
            </a:ext>
          </a:extLst>
        </xdr:cNvPr>
        <xdr:cNvCxnSpPr>
          <a:stCxn id="1174" idx="3"/>
          <a:endCxn id="461" idx="0"/>
        </xdr:cNvCxnSpPr>
      </xdr:nvCxnSpPr>
      <xdr:spPr>
        <a:xfrm>
          <a:off x="34282233" y="2366248"/>
          <a:ext cx="23688383" cy="11215"/>
        </a:xfrm>
        <a:prstGeom prst="line">
          <a:avLst/>
        </a:prstGeom>
        <a:noFill/>
        <a:ln w="38100" cap="rnd">
          <a:solidFill>
            <a:schemeClr val="accent3"/>
          </a:solidFill>
        </a:ln>
      </xdr:spPr>
    </xdr:cxnSp>
    <xdr:clientData/>
  </xdr:twoCellAnchor>
  <xdr:twoCellAnchor>
    <xdr:from>
      <xdr:col>127</xdr:col>
      <xdr:colOff>38013</xdr:colOff>
      <xdr:row>46</xdr:row>
      <xdr:rowOff>255311</xdr:rowOff>
    </xdr:from>
    <xdr:to>
      <xdr:col>215</xdr:col>
      <xdr:colOff>3844</xdr:colOff>
      <xdr:row>46</xdr:row>
      <xdr:rowOff>262942</xdr:rowOff>
    </xdr:to>
    <xdr:cxnSp macro="">
      <xdr:nvCxnSpPr>
        <xdr:cNvPr id="988" name="Elbow Connector 2152">
          <a:extLst>
            <a:ext uri="{FF2B5EF4-FFF2-40B4-BE49-F238E27FC236}">
              <a16:creationId xmlns:a16="http://schemas.microsoft.com/office/drawing/2014/main" id="{00000000-0008-0000-0400-0000DC030000}"/>
            </a:ext>
          </a:extLst>
        </xdr:cNvPr>
        <xdr:cNvCxnSpPr>
          <a:stCxn id="1176" idx="3"/>
          <a:endCxn id="675" idx="0"/>
        </xdr:cNvCxnSpPr>
      </xdr:nvCxnSpPr>
      <xdr:spPr>
        <a:xfrm>
          <a:off x="34113365" y="12350719"/>
          <a:ext cx="23577099" cy="7631"/>
        </a:xfrm>
        <a:prstGeom prst="bentConnector3">
          <a:avLst>
            <a:gd name="adj1" fmla="val 50000"/>
          </a:avLst>
        </a:prstGeom>
        <a:noFill/>
        <a:ln w="38100" cap="rnd">
          <a:solidFill>
            <a:srgbClr val="0070C0"/>
          </a:solidFill>
          <a:prstDash val="dash"/>
        </a:ln>
      </xdr:spPr>
    </xdr:cxnSp>
    <xdr:clientData/>
  </xdr:twoCellAnchor>
  <xdr:twoCellAnchor>
    <xdr:from>
      <xdr:col>170</xdr:col>
      <xdr:colOff>0</xdr:colOff>
      <xdr:row>41</xdr:row>
      <xdr:rowOff>123977</xdr:rowOff>
    </xdr:from>
    <xdr:to>
      <xdr:col>215</xdr:col>
      <xdr:colOff>3844</xdr:colOff>
      <xdr:row>47</xdr:row>
      <xdr:rowOff>-1</xdr:rowOff>
    </xdr:to>
    <xdr:cxnSp macro="">
      <xdr:nvCxnSpPr>
        <xdr:cNvPr id="1016" name="Elbow Connector 2152">
          <a:extLst>
            <a:ext uri="{FF2B5EF4-FFF2-40B4-BE49-F238E27FC236}">
              <a16:creationId xmlns:a16="http://schemas.microsoft.com/office/drawing/2014/main" id="{00000000-0008-0000-0400-0000F8030000}"/>
            </a:ext>
          </a:extLst>
        </xdr:cNvPr>
        <xdr:cNvCxnSpPr>
          <a:stCxn id="675" idx="0"/>
          <a:endCxn id="167" idx="1"/>
        </xdr:cNvCxnSpPr>
      </xdr:nvCxnSpPr>
      <xdr:spPr>
        <a:xfrm rot="10800000">
          <a:off x="45339000" y="11058677"/>
          <a:ext cx="12005344" cy="1476222"/>
        </a:xfrm>
        <a:prstGeom prst="bentConnector3">
          <a:avLst>
            <a:gd name="adj1" fmla="val 101904"/>
          </a:avLst>
        </a:prstGeom>
        <a:noFill/>
        <a:ln w="38100" cap="rnd">
          <a:solidFill>
            <a:srgbClr val="0070C0"/>
          </a:solidFill>
          <a:prstDash val="dash"/>
        </a:ln>
      </xdr:spPr>
    </xdr:cxnSp>
    <xdr:clientData/>
  </xdr:twoCellAnchor>
  <xdr:twoCellAnchor>
    <xdr:from>
      <xdr:col>175</xdr:col>
      <xdr:colOff>263270</xdr:colOff>
      <xdr:row>23</xdr:row>
      <xdr:rowOff>255013</xdr:rowOff>
    </xdr:from>
    <xdr:to>
      <xdr:col>181</xdr:col>
      <xdr:colOff>262247</xdr:colOff>
      <xdr:row>32</xdr:row>
      <xdr:rowOff>1</xdr:rowOff>
    </xdr:to>
    <xdr:grpSp>
      <xdr:nvGrpSpPr>
        <xdr:cNvPr id="1027" name="Group 1026">
          <a:extLst>
            <a:ext uri="{FF2B5EF4-FFF2-40B4-BE49-F238E27FC236}">
              <a16:creationId xmlns:a16="http://schemas.microsoft.com/office/drawing/2014/main" id="{00000000-0008-0000-0400-000003040000}"/>
            </a:ext>
          </a:extLst>
        </xdr:cNvPr>
        <xdr:cNvGrpSpPr/>
      </xdr:nvGrpSpPr>
      <xdr:grpSpPr>
        <a:xfrm>
          <a:off x="46935770" y="6389113"/>
          <a:ext cx="1599177" cy="2145288"/>
          <a:chOff x="23660653" y="8655327"/>
          <a:chExt cx="1570164" cy="2098260"/>
        </a:xfrm>
      </xdr:grpSpPr>
      <xdr:grpSp>
        <xdr:nvGrpSpPr>
          <xdr:cNvPr id="1028" name="Group 1027">
            <a:extLst>
              <a:ext uri="{FF2B5EF4-FFF2-40B4-BE49-F238E27FC236}">
                <a16:creationId xmlns:a16="http://schemas.microsoft.com/office/drawing/2014/main" id="{00000000-0008-0000-0400-000004040000}"/>
              </a:ext>
            </a:extLst>
          </xdr:cNvPr>
          <xdr:cNvGrpSpPr/>
        </xdr:nvGrpSpPr>
        <xdr:grpSpPr>
          <a:xfrm>
            <a:off x="23660653" y="8655327"/>
            <a:ext cx="1570164" cy="1049130"/>
            <a:chOff x="11405886" y="3448291"/>
            <a:chExt cx="1591519" cy="1061013"/>
          </a:xfrm>
        </xdr:grpSpPr>
        <xdr:sp macro="" textlink="">
          <xdr:nvSpPr>
            <xdr:cNvPr id="1033" name="Rectangle 1032">
              <a:extLst>
                <a:ext uri="{FF2B5EF4-FFF2-40B4-BE49-F238E27FC236}">
                  <a16:creationId xmlns:a16="http://schemas.microsoft.com/office/drawing/2014/main" id="{00000000-0008-0000-0400-00000904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034" name="Straight Connector 1033">
              <a:extLst>
                <a:ext uri="{FF2B5EF4-FFF2-40B4-BE49-F238E27FC236}">
                  <a16:creationId xmlns:a16="http://schemas.microsoft.com/office/drawing/2014/main" id="{00000000-0008-0000-0400-00000A040000}"/>
                </a:ext>
              </a:extLst>
            </xdr:cNvPr>
            <xdr:cNvCxnSpPr>
              <a:stCxn id="1033" idx="2"/>
            </xdr:cNvCxnSpPr>
          </xdr:nvCxnSpPr>
          <xdr:spPr>
            <a:xfrm>
              <a:off x="12201646" y="4244051"/>
              <a:ext cx="9" cy="265253"/>
            </a:xfrm>
            <a:prstGeom prst="line">
              <a:avLst/>
            </a:prstGeom>
            <a:noFill/>
            <a:ln w="38100" cap="rnd">
              <a:solidFill>
                <a:schemeClr val="accent4"/>
              </a:solidFill>
            </a:ln>
          </xdr:spPr>
        </xdr:cxnSp>
        <xdr:grpSp>
          <xdr:nvGrpSpPr>
            <xdr:cNvPr id="1035" name="Group 1034">
              <a:extLst>
                <a:ext uri="{FF2B5EF4-FFF2-40B4-BE49-F238E27FC236}">
                  <a16:creationId xmlns:a16="http://schemas.microsoft.com/office/drawing/2014/main" id="{00000000-0008-0000-0400-00000B040000}"/>
                </a:ext>
              </a:extLst>
            </xdr:cNvPr>
            <xdr:cNvGrpSpPr/>
          </xdr:nvGrpSpPr>
          <xdr:grpSpPr>
            <a:xfrm>
              <a:off x="11519768" y="3528434"/>
              <a:ext cx="1363755" cy="635475"/>
              <a:chOff x="11518369" y="3553257"/>
              <a:chExt cx="1363755" cy="635475"/>
            </a:xfrm>
          </xdr:grpSpPr>
          <xdr:sp macro="" textlink="">
            <xdr:nvSpPr>
              <xdr:cNvPr id="1036" name="Rounded Rectangle 1817">
                <a:extLst>
                  <a:ext uri="{FF2B5EF4-FFF2-40B4-BE49-F238E27FC236}">
                    <a16:creationId xmlns:a16="http://schemas.microsoft.com/office/drawing/2014/main" id="{00000000-0008-0000-0400-00000C04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1037" name="Freeform 1818">
                <a:extLst>
                  <a:ext uri="{FF2B5EF4-FFF2-40B4-BE49-F238E27FC236}">
                    <a16:creationId xmlns:a16="http://schemas.microsoft.com/office/drawing/2014/main" id="{00000000-0008-0000-0400-00000D04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1038" name="Group 1037">
                <a:extLst>
                  <a:ext uri="{FF2B5EF4-FFF2-40B4-BE49-F238E27FC236}">
                    <a16:creationId xmlns:a16="http://schemas.microsoft.com/office/drawing/2014/main" id="{00000000-0008-0000-0400-00000E040000}"/>
                  </a:ext>
                </a:extLst>
              </xdr:cNvPr>
              <xdr:cNvGrpSpPr/>
            </xdr:nvGrpSpPr>
            <xdr:grpSpPr>
              <a:xfrm>
                <a:off x="11634489" y="3942308"/>
                <a:ext cx="1135136" cy="111368"/>
                <a:chOff x="2807181" y="3520439"/>
                <a:chExt cx="911405" cy="94549"/>
              </a:xfrm>
            </xdr:grpSpPr>
            <xdr:cxnSp macro="">
              <xdr:nvCxnSpPr>
                <xdr:cNvPr id="1041" name="Straight Connector 1040">
                  <a:extLst>
                    <a:ext uri="{FF2B5EF4-FFF2-40B4-BE49-F238E27FC236}">
                      <a16:creationId xmlns:a16="http://schemas.microsoft.com/office/drawing/2014/main" id="{00000000-0008-0000-0400-00001104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1042" name="Straight Connector 1041">
                  <a:extLst>
                    <a:ext uri="{FF2B5EF4-FFF2-40B4-BE49-F238E27FC236}">
                      <a16:creationId xmlns:a16="http://schemas.microsoft.com/office/drawing/2014/main" id="{00000000-0008-0000-0400-00001204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1043" name="Straight Connector 1042">
                  <a:extLst>
                    <a:ext uri="{FF2B5EF4-FFF2-40B4-BE49-F238E27FC236}">
                      <a16:creationId xmlns:a16="http://schemas.microsoft.com/office/drawing/2014/main" id="{00000000-0008-0000-0400-00001304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1044" name="Straight Connector 1043">
                  <a:extLst>
                    <a:ext uri="{FF2B5EF4-FFF2-40B4-BE49-F238E27FC236}">
                      <a16:creationId xmlns:a16="http://schemas.microsoft.com/office/drawing/2014/main" id="{00000000-0008-0000-0400-00001404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1045" name="Straight Connector 1044">
                  <a:extLst>
                    <a:ext uri="{FF2B5EF4-FFF2-40B4-BE49-F238E27FC236}">
                      <a16:creationId xmlns:a16="http://schemas.microsoft.com/office/drawing/2014/main" id="{00000000-0008-0000-0400-00001504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1046" name="Straight Connector 1045">
                  <a:extLst>
                    <a:ext uri="{FF2B5EF4-FFF2-40B4-BE49-F238E27FC236}">
                      <a16:creationId xmlns:a16="http://schemas.microsoft.com/office/drawing/2014/main" id="{00000000-0008-0000-0400-00001604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1047" name="Straight Connector 1046">
                  <a:extLst>
                    <a:ext uri="{FF2B5EF4-FFF2-40B4-BE49-F238E27FC236}">
                      <a16:creationId xmlns:a16="http://schemas.microsoft.com/office/drawing/2014/main" id="{00000000-0008-0000-0400-00001704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1048" name="Straight Connector 1047">
                  <a:extLst>
                    <a:ext uri="{FF2B5EF4-FFF2-40B4-BE49-F238E27FC236}">
                      <a16:creationId xmlns:a16="http://schemas.microsoft.com/office/drawing/2014/main" id="{00000000-0008-0000-0400-00001804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1049" name="Straight Connector 1048">
                  <a:extLst>
                    <a:ext uri="{FF2B5EF4-FFF2-40B4-BE49-F238E27FC236}">
                      <a16:creationId xmlns:a16="http://schemas.microsoft.com/office/drawing/2014/main" id="{00000000-0008-0000-0400-00001904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1050" name="Straight Connector 1049">
                  <a:extLst>
                    <a:ext uri="{FF2B5EF4-FFF2-40B4-BE49-F238E27FC236}">
                      <a16:creationId xmlns:a16="http://schemas.microsoft.com/office/drawing/2014/main" id="{00000000-0008-0000-0400-00001A04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1051" name="Straight Connector 1050">
                  <a:extLst>
                    <a:ext uri="{FF2B5EF4-FFF2-40B4-BE49-F238E27FC236}">
                      <a16:creationId xmlns:a16="http://schemas.microsoft.com/office/drawing/2014/main" id="{00000000-0008-0000-0400-00001B04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1052" name="Straight Connector 1051">
                  <a:extLst>
                    <a:ext uri="{FF2B5EF4-FFF2-40B4-BE49-F238E27FC236}">
                      <a16:creationId xmlns:a16="http://schemas.microsoft.com/office/drawing/2014/main" id="{00000000-0008-0000-0400-00001C04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1053" name="Straight Connector 1052">
                  <a:extLst>
                    <a:ext uri="{FF2B5EF4-FFF2-40B4-BE49-F238E27FC236}">
                      <a16:creationId xmlns:a16="http://schemas.microsoft.com/office/drawing/2014/main" id="{00000000-0008-0000-0400-00001D04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1039" name="Straight Connector 1038">
                <a:extLst>
                  <a:ext uri="{FF2B5EF4-FFF2-40B4-BE49-F238E27FC236}">
                    <a16:creationId xmlns:a16="http://schemas.microsoft.com/office/drawing/2014/main" id="{00000000-0008-0000-0400-00000F04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1040" name="Straight Connector 1039">
                <a:extLst>
                  <a:ext uri="{FF2B5EF4-FFF2-40B4-BE49-F238E27FC236}">
                    <a16:creationId xmlns:a16="http://schemas.microsoft.com/office/drawing/2014/main" id="{00000000-0008-0000-0400-00001004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grpSp>
        <xdr:nvGrpSpPr>
          <xdr:cNvPr id="1029" name="Group 1028">
            <a:extLst>
              <a:ext uri="{FF2B5EF4-FFF2-40B4-BE49-F238E27FC236}">
                <a16:creationId xmlns:a16="http://schemas.microsoft.com/office/drawing/2014/main" id="{00000000-0008-0000-0400-000005040000}"/>
              </a:ext>
            </a:extLst>
          </xdr:cNvPr>
          <xdr:cNvGrpSpPr/>
        </xdr:nvGrpSpPr>
        <xdr:grpSpPr>
          <a:xfrm>
            <a:off x="23660653" y="9442174"/>
            <a:ext cx="1570164" cy="1311413"/>
            <a:chOff x="11430000" y="2126512"/>
            <a:chExt cx="1594884" cy="1329068"/>
          </a:xfrm>
        </xdr:grpSpPr>
        <xdr:sp macro="" textlink="">
          <xdr:nvSpPr>
            <xdr:cNvPr id="1030" name="Rectangle 1029">
              <a:extLst>
                <a:ext uri="{FF2B5EF4-FFF2-40B4-BE49-F238E27FC236}">
                  <a16:creationId xmlns:a16="http://schemas.microsoft.com/office/drawing/2014/main" id="{00000000-0008-0000-0400-00000604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031" name="Rounded Rectangle 1812">
              <a:extLst>
                <a:ext uri="{FF2B5EF4-FFF2-40B4-BE49-F238E27FC236}">
                  <a16:creationId xmlns:a16="http://schemas.microsoft.com/office/drawing/2014/main" id="{00000000-0008-0000-0400-00000704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1032" name="Straight Connector 1031">
              <a:extLst>
                <a:ext uri="{FF2B5EF4-FFF2-40B4-BE49-F238E27FC236}">
                  <a16:creationId xmlns:a16="http://schemas.microsoft.com/office/drawing/2014/main" id="{00000000-0008-0000-0400-000008040000}"/>
                </a:ext>
              </a:extLst>
            </xdr:cNvPr>
            <xdr:cNvCxnSpPr>
              <a:stCxn id="1030" idx="2"/>
            </xdr:cNvCxnSpPr>
          </xdr:nvCxnSpPr>
          <xdr:spPr>
            <a:xfrm>
              <a:off x="12227442" y="2923953"/>
              <a:ext cx="1793" cy="531627"/>
            </a:xfrm>
            <a:prstGeom prst="line">
              <a:avLst/>
            </a:prstGeom>
            <a:noFill/>
            <a:ln w="38100" cap="rnd">
              <a:solidFill>
                <a:schemeClr val="accent4"/>
              </a:solidFill>
            </a:ln>
          </xdr:spPr>
        </xdr:cxnSp>
      </xdr:grpSp>
    </xdr:grpSp>
    <xdr:clientData/>
  </xdr:twoCellAnchor>
  <xdr:twoCellAnchor>
    <xdr:from>
      <xdr:col>214</xdr:col>
      <xdr:colOff>261163</xdr:colOff>
      <xdr:row>29</xdr:row>
      <xdr:rowOff>1</xdr:rowOff>
    </xdr:from>
    <xdr:to>
      <xdr:col>234</xdr:col>
      <xdr:colOff>257321</xdr:colOff>
      <xdr:row>35</xdr:row>
      <xdr:rowOff>0</xdr:rowOff>
    </xdr:to>
    <xdr:grpSp>
      <xdr:nvGrpSpPr>
        <xdr:cNvPr id="1054" name="Group 1053">
          <a:extLst>
            <a:ext uri="{FF2B5EF4-FFF2-40B4-BE49-F238E27FC236}">
              <a16:creationId xmlns:a16="http://schemas.microsoft.com/office/drawing/2014/main" id="{00000000-0008-0000-0400-00001E040000}"/>
            </a:ext>
          </a:extLst>
        </xdr:cNvPr>
        <xdr:cNvGrpSpPr/>
      </xdr:nvGrpSpPr>
      <xdr:grpSpPr>
        <a:xfrm>
          <a:off x="57334963" y="7734301"/>
          <a:ext cx="5330158" cy="1600199"/>
          <a:chOff x="609661" y="3246122"/>
          <a:chExt cx="5486399" cy="1645902"/>
        </a:xfrm>
      </xdr:grpSpPr>
      <xdr:sp macro="" textlink="">
        <xdr:nvSpPr>
          <xdr:cNvPr id="1055" name="TextBox 78">
            <a:extLst>
              <a:ext uri="{FF2B5EF4-FFF2-40B4-BE49-F238E27FC236}">
                <a16:creationId xmlns:a16="http://schemas.microsoft.com/office/drawing/2014/main" id="{00000000-0008-0000-0400-00001F04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Fan2StrStp</a:t>
            </a:r>
          </a:p>
        </xdr:txBody>
      </xdr:sp>
      <xdr:sp macro="" textlink="">
        <xdr:nvSpPr>
          <xdr:cNvPr id="1056" name="TextBox 80">
            <a:extLst>
              <a:ext uri="{FF2B5EF4-FFF2-40B4-BE49-F238E27FC236}">
                <a16:creationId xmlns:a16="http://schemas.microsoft.com/office/drawing/2014/main" id="{00000000-0008-0000-0400-00002004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a:t>
            </a:r>
            <a:r>
              <a:rPr lang="en-US" baseline="0">
                <a:solidFill>
                  <a:schemeClr val="bg1"/>
                </a:solidFill>
                <a:latin typeface="Comic Sans MS" panose="030F0702030302020204" pitchFamily="66" charset="0"/>
              </a:rPr>
              <a:t> 1</a:t>
            </a:r>
            <a:endParaRPr lang="en-US">
              <a:solidFill>
                <a:schemeClr val="bg1"/>
              </a:solidFill>
              <a:latin typeface="Comic Sans MS" panose="030F0702030302020204" pitchFamily="66" charset="0"/>
            </a:endParaRPr>
          </a:p>
        </xdr:txBody>
      </xdr:sp>
      <xdr:sp macro="" textlink="">
        <xdr:nvSpPr>
          <xdr:cNvPr id="1057" name="TextBox 81">
            <a:extLst>
              <a:ext uri="{FF2B5EF4-FFF2-40B4-BE49-F238E27FC236}">
                <a16:creationId xmlns:a16="http://schemas.microsoft.com/office/drawing/2014/main" id="{00000000-0008-0000-0400-000021040000}"/>
              </a:ext>
            </a:extLst>
          </xdr:cNvPr>
          <xdr:cNvSpPr txBox="1">
            <a:spLocks noChangeAspect="1"/>
          </xdr:cNvSpPr>
        </xdr:nvSpPr>
        <xdr:spPr>
          <a:xfrm flipH="1">
            <a:off x="3078574" y="3794750"/>
            <a:ext cx="1097336"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DO</a:t>
            </a:r>
          </a:p>
        </xdr:txBody>
      </xdr:sp>
      <xdr:sp macro="" textlink="">
        <xdr:nvSpPr>
          <xdr:cNvPr id="1058" name="Isosceles Triangle 1057">
            <a:extLst>
              <a:ext uri="{FF2B5EF4-FFF2-40B4-BE49-F238E27FC236}">
                <a16:creationId xmlns:a16="http://schemas.microsoft.com/office/drawing/2014/main" id="{00000000-0008-0000-0400-00002204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059" name="Isosceles Triangle 1058">
            <a:extLst>
              <a:ext uri="{FF2B5EF4-FFF2-40B4-BE49-F238E27FC236}">
                <a16:creationId xmlns:a16="http://schemas.microsoft.com/office/drawing/2014/main" id="{00000000-0008-0000-0400-00002304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060" name="Straight Connector 1059">
            <a:extLst>
              <a:ext uri="{FF2B5EF4-FFF2-40B4-BE49-F238E27FC236}">
                <a16:creationId xmlns:a16="http://schemas.microsoft.com/office/drawing/2014/main" id="{00000000-0008-0000-0400-000024040000}"/>
              </a:ext>
            </a:extLst>
          </xdr:cNvPr>
          <xdr:cNvCxnSpPr>
            <a:stCxn id="1058" idx="0"/>
            <a:endCxn id="1058" idx="2"/>
          </xdr:cNvCxnSpPr>
        </xdr:nvCxnSpPr>
        <xdr:spPr>
          <a:xfrm flipV="1">
            <a:off x="60966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61" name="Straight Connector 1060">
            <a:extLst>
              <a:ext uri="{FF2B5EF4-FFF2-40B4-BE49-F238E27FC236}">
                <a16:creationId xmlns:a16="http://schemas.microsoft.com/office/drawing/2014/main" id="{00000000-0008-0000-0400-000025040000}"/>
              </a:ext>
            </a:extLst>
          </xdr:cNvPr>
          <xdr:cNvCxnSpPr>
            <a:stCxn id="1058" idx="0"/>
            <a:endCxn id="1058" idx="4"/>
          </xdr:cNvCxnSpPr>
        </xdr:nvCxnSpPr>
        <xdr:spPr>
          <a:xfrm>
            <a:off x="60966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62" name="Straight Connector 1061">
            <a:extLst>
              <a:ext uri="{FF2B5EF4-FFF2-40B4-BE49-F238E27FC236}">
                <a16:creationId xmlns:a16="http://schemas.microsoft.com/office/drawing/2014/main" id="{00000000-0008-0000-0400-000026040000}"/>
              </a:ext>
            </a:extLst>
          </xdr:cNvPr>
          <xdr:cNvCxnSpPr>
            <a:stCxn id="1059" idx="0"/>
            <a:endCxn id="1059" idx="4"/>
          </xdr:cNvCxnSpPr>
        </xdr:nvCxnSpPr>
        <xdr:spPr>
          <a:xfrm>
            <a:off x="582168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63" name="Straight Connector 1062">
            <a:extLst>
              <a:ext uri="{FF2B5EF4-FFF2-40B4-BE49-F238E27FC236}">
                <a16:creationId xmlns:a16="http://schemas.microsoft.com/office/drawing/2014/main" id="{00000000-0008-0000-0400-000027040000}"/>
              </a:ext>
            </a:extLst>
          </xdr:cNvPr>
          <xdr:cNvCxnSpPr>
            <a:stCxn id="1059" idx="0"/>
            <a:endCxn id="1059" idx="2"/>
          </xdr:cNvCxnSpPr>
        </xdr:nvCxnSpPr>
        <xdr:spPr>
          <a:xfrm flipV="1">
            <a:off x="582168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64" name="Straight Connector 1063">
            <a:extLst>
              <a:ext uri="{FF2B5EF4-FFF2-40B4-BE49-F238E27FC236}">
                <a16:creationId xmlns:a16="http://schemas.microsoft.com/office/drawing/2014/main" id="{00000000-0008-0000-0400-000028040000}"/>
              </a:ext>
            </a:extLst>
          </xdr:cNvPr>
          <xdr:cNvCxnSpPr>
            <a:stCxn id="1058" idx="2"/>
            <a:endCxn id="1059" idx="2"/>
          </xdr:cNvCxnSpPr>
        </xdr:nvCxnSpPr>
        <xdr:spPr>
          <a:xfrm>
            <a:off x="883981" y="379475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65" name="Straight Connector 1064">
            <a:extLst>
              <a:ext uri="{FF2B5EF4-FFF2-40B4-BE49-F238E27FC236}">
                <a16:creationId xmlns:a16="http://schemas.microsoft.com/office/drawing/2014/main" id="{00000000-0008-0000-0400-000029040000}"/>
              </a:ext>
            </a:extLst>
          </xdr:cNvPr>
          <xdr:cNvCxnSpPr>
            <a:stCxn id="1058" idx="4"/>
            <a:endCxn id="1059" idx="4"/>
          </xdr:cNvCxnSpPr>
        </xdr:nvCxnSpPr>
        <xdr:spPr>
          <a:xfrm>
            <a:off x="883981" y="434339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1066" name="TextBox 90">
            <a:extLst>
              <a:ext uri="{FF2B5EF4-FFF2-40B4-BE49-F238E27FC236}">
                <a16:creationId xmlns:a16="http://schemas.microsoft.com/office/drawing/2014/main" id="{00000000-0008-0000-0400-00002A04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a:t>
            </a:r>
          </a:p>
        </xdr:txBody>
      </xdr:sp>
      <xdr:sp macro="" textlink="">
        <xdr:nvSpPr>
          <xdr:cNvPr id="1067" name="TextBox 91">
            <a:extLst>
              <a:ext uri="{FF2B5EF4-FFF2-40B4-BE49-F238E27FC236}">
                <a16:creationId xmlns:a16="http://schemas.microsoft.com/office/drawing/2014/main" id="{00000000-0008-0000-0400-00002B04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On/Off</a:t>
            </a:r>
          </a:p>
        </xdr:txBody>
      </xdr:sp>
    </xdr:grpSp>
    <xdr:clientData/>
  </xdr:twoCellAnchor>
  <xdr:twoCellAnchor>
    <xdr:from>
      <xdr:col>127</xdr:col>
      <xdr:colOff>36843</xdr:colOff>
      <xdr:row>31</xdr:row>
      <xdr:rowOff>252843</xdr:rowOff>
    </xdr:from>
    <xdr:to>
      <xdr:col>214</xdr:col>
      <xdr:colOff>261163</xdr:colOff>
      <xdr:row>31</xdr:row>
      <xdr:rowOff>260349</xdr:rowOff>
    </xdr:to>
    <xdr:cxnSp macro="">
      <xdr:nvCxnSpPr>
        <xdr:cNvPr id="1068" name="Elbow Connector 2152">
          <a:extLst>
            <a:ext uri="{FF2B5EF4-FFF2-40B4-BE49-F238E27FC236}">
              <a16:creationId xmlns:a16="http://schemas.microsoft.com/office/drawing/2014/main" id="{00000000-0008-0000-0400-00002C040000}"/>
            </a:ext>
          </a:extLst>
        </xdr:cNvPr>
        <xdr:cNvCxnSpPr>
          <a:stCxn id="1175" idx="3"/>
          <a:endCxn id="1058" idx="0"/>
        </xdr:cNvCxnSpPr>
      </xdr:nvCxnSpPr>
      <xdr:spPr>
        <a:xfrm>
          <a:off x="34714193" y="8323693"/>
          <a:ext cx="23979670" cy="7506"/>
        </a:xfrm>
        <a:prstGeom prst="bentConnector3">
          <a:avLst>
            <a:gd name="adj1" fmla="val 50000"/>
          </a:avLst>
        </a:prstGeom>
        <a:noFill/>
        <a:ln w="38100" cap="rnd">
          <a:solidFill>
            <a:srgbClr val="0070C0"/>
          </a:solidFill>
          <a:prstDash val="dash"/>
        </a:ln>
      </xdr:spPr>
    </xdr:cxnSp>
    <xdr:clientData/>
  </xdr:twoCellAnchor>
  <xdr:twoCellAnchor>
    <xdr:from>
      <xdr:col>170</xdr:col>
      <xdr:colOff>4927</xdr:colOff>
      <xdr:row>26</xdr:row>
      <xdr:rowOff>123980</xdr:rowOff>
    </xdr:from>
    <xdr:to>
      <xdr:col>214</xdr:col>
      <xdr:colOff>261164</xdr:colOff>
      <xdr:row>32</xdr:row>
      <xdr:rowOff>-1</xdr:rowOff>
    </xdr:to>
    <xdr:cxnSp macro="">
      <xdr:nvCxnSpPr>
        <xdr:cNvPr id="1069" name="Elbow Connector 2152">
          <a:extLst>
            <a:ext uri="{FF2B5EF4-FFF2-40B4-BE49-F238E27FC236}">
              <a16:creationId xmlns:a16="http://schemas.microsoft.com/office/drawing/2014/main" id="{00000000-0008-0000-0400-00002D040000}"/>
            </a:ext>
          </a:extLst>
        </xdr:cNvPr>
        <xdr:cNvCxnSpPr>
          <a:stCxn id="1058" idx="0"/>
          <a:endCxn id="1076" idx="1"/>
        </xdr:cNvCxnSpPr>
      </xdr:nvCxnSpPr>
      <xdr:spPr>
        <a:xfrm rot="10800000">
          <a:off x="45343927" y="7058180"/>
          <a:ext cx="11991037" cy="1476219"/>
        </a:xfrm>
        <a:prstGeom prst="bentConnector3">
          <a:avLst>
            <a:gd name="adj1" fmla="val 101906"/>
          </a:avLst>
        </a:prstGeom>
        <a:noFill/>
        <a:ln w="38100" cap="rnd">
          <a:solidFill>
            <a:srgbClr val="0070C0"/>
          </a:solidFill>
          <a:prstDash val="dash"/>
        </a:ln>
      </xdr:spPr>
    </xdr:cxnSp>
    <xdr:clientData/>
  </xdr:twoCellAnchor>
  <xdr:oneCellAnchor>
    <xdr:from>
      <xdr:col>170</xdr:col>
      <xdr:colOff>4926</xdr:colOff>
      <xdr:row>24</xdr:row>
      <xdr:rowOff>2</xdr:rowOff>
    </xdr:from>
    <xdr:ext cx="1053171" cy="1447256"/>
    <xdr:grpSp>
      <xdr:nvGrpSpPr>
        <xdr:cNvPr id="1071" name="Group 1070">
          <a:extLst>
            <a:ext uri="{FF2B5EF4-FFF2-40B4-BE49-F238E27FC236}">
              <a16:creationId xmlns:a16="http://schemas.microsoft.com/office/drawing/2014/main" id="{00000000-0008-0000-0400-00002F040000}"/>
            </a:ext>
          </a:extLst>
        </xdr:cNvPr>
        <xdr:cNvGrpSpPr/>
      </xdr:nvGrpSpPr>
      <xdr:grpSpPr>
        <a:xfrm>
          <a:off x="45343926" y="6400802"/>
          <a:ext cx="1053171" cy="1447256"/>
          <a:chOff x="2712751" y="3734853"/>
          <a:chExt cx="1097274" cy="1343249"/>
        </a:xfrm>
        <a:solidFill>
          <a:schemeClr val="tx1"/>
        </a:solidFill>
      </xdr:grpSpPr>
      <xdr:sp macro="" textlink="">
        <xdr:nvSpPr>
          <xdr:cNvPr id="1072" name="TextBox 41">
            <a:extLst>
              <a:ext uri="{FF2B5EF4-FFF2-40B4-BE49-F238E27FC236}">
                <a16:creationId xmlns:a16="http://schemas.microsoft.com/office/drawing/2014/main" id="{00000000-0008-0000-0400-000030040000}"/>
              </a:ext>
            </a:extLst>
          </xdr:cNvPr>
          <xdr:cNvSpPr txBox="1">
            <a:spLocks/>
          </xdr:cNvSpPr>
        </xdr:nvSpPr>
        <xdr:spPr>
          <a:xfrm>
            <a:off x="3261391" y="4100617"/>
            <a:ext cx="548634" cy="974277"/>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
            </a:r>
          </a:p>
          <a:p>
            <a:pPr algn="ctr"/>
            <a:r>
              <a:rPr lang="en-US" b="1">
                <a:solidFill>
                  <a:srgbClr val="00B050"/>
                </a:solidFill>
                <a:latin typeface="Arial" panose="020B0604020202020204" pitchFamily="34" charset="0"/>
                <a:cs typeface="Arial" panose="020B0604020202020204" pitchFamily="34" charset="0"/>
              </a:rPr>
              <a:t>T</a:t>
            </a:r>
          </a:p>
          <a:p>
            <a:pPr algn="ctr"/>
            <a:r>
              <a:rPr lang="en-US" b="1">
                <a:solidFill>
                  <a:srgbClr val="00B050"/>
                </a:solidFill>
                <a:latin typeface="Arial" panose="020B0604020202020204" pitchFamily="34" charset="0"/>
                <a:cs typeface="Arial" panose="020B0604020202020204" pitchFamily="34" charset="0"/>
              </a:rPr>
              <a:t>M</a:t>
            </a:r>
          </a:p>
        </xdr:txBody>
      </xdr:sp>
      <xdr:sp macro="" textlink="">
        <xdr:nvSpPr>
          <xdr:cNvPr id="1073" name="TextBox 18">
            <a:extLst>
              <a:ext uri="{FF2B5EF4-FFF2-40B4-BE49-F238E27FC236}">
                <a16:creationId xmlns:a16="http://schemas.microsoft.com/office/drawing/2014/main" id="{00000000-0008-0000-0400-000031040000}"/>
              </a:ext>
            </a:extLst>
          </xdr:cNvPr>
          <xdr:cNvSpPr txBox="1"/>
        </xdr:nvSpPr>
        <xdr:spPr>
          <a:xfrm>
            <a:off x="2712771" y="3734856"/>
            <a:ext cx="365742" cy="36576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rPr>
              <a:t>4</a:t>
            </a:r>
          </a:p>
        </xdr:txBody>
      </xdr:sp>
      <xdr:sp macro="" textlink="">
        <xdr:nvSpPr>
          <xdr:cNvPr id="1074" name="TextBox 53">
            <a:extLst>
              <a:ext uri="{FF2B5EF4-FFF2-40B4-BE49-F238E27FC236}">
                <a16:creationId xmlns:a16="http://schemas.microsoft.com/office/drawing/2014/main" id="{00000000-0008-0000-0400-000032040000}"/>
              </a:ext>
            </a:extLst>
          </xdr:cNvPr>
          <xdr:cNvSpPr txBox="1"/>
        </xdr:nvSpPr>
        <xdr:spPr>
          <a:xfrm>
            <a:off x="3078527" y="3734853"/>
            <a:ext cx="365742" cy="36576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rPr>
              <a:t>2</a:t>
            </a:r>
          </a:p>
        </xdr:txBody>
      </xdr:sp>
      <xdr:sp macro="" textlink="">
        <xdr:nvSpPr>
          <xdr:cNvPr id="1075" name="TextBox 54">
            <a:extLst>
              <a:ext uri="{FF2B5EF4-FFF2-40B4-BE49-F238E27FC236}">
                <a16:creationId xmlns:a16="http://schemas.microsoft.com/office/drawing/2014/main" id="{00000000-0008-0000-0400-000033040000}"/>
              </a:ext>
            </a:extLst>
          </xdr:cNvPr>
          <xdr:cNvSpPr txBox="1"/>
        </xdr:nvSpPr>
        <xdr:spPr>
          <a:xfrm>
            <a:off x="3444283" y="3734857"/>
            <a:ext cx="365742" cy="36576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rPr>
              <a:t>0</a:t>
            </a:r>
          </a:p>
        </xdr:txBody>
      </xdr:sp>
      <xdr:sp macro="" textlink="">
        <xdr:nvSpPr>
          <xdr:cNvPr id="1076" name="TextBox 21">
            <a:extLst>
              <a:ext uri="{FF2B5EF4-FFF2-40B4-BE49-F238E27FC236}">
                <a16:creationId xmlns:a16="http://schemas.microsoft.com/office/drawing/2014/main" id="{00000000-0008-0000-0400-000034040000}"/>
              </a:ext>
            </a:extLst>
          </xdr:cNvPr>
          <xdr:cNvSpPr txBox="1">
            <a:spLocks noChangeAspect="1"/>
          </xdr:cNvSpPr>
        </xdr:nvSpPr>
        <xdr:spPr>
          <a:xfrm>
            <a:off x="2712751" y="4100616"/>
            <a:ext cx="548640" cy="488742"/>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077" name="TextBox 22">
            <a:extLst>
              <a:ext uri="{FF2B5EF4-FFF2-40B4-BE49-F238E27FC236}">
                <a16:creationId xmlns:a16="http://schemas.microsoft.com/office/drawing/2014/main" id="{00000000-0008-0000-0400-000035040000}"/>
              </a:ext>
            </a:extLst>
          </xdr:cNvPr>
          <xdr:cNvSpPr txBox="1">
            <a:spLocks noChangeAspect="1"/>
          </xdr:cNvSpPr>
        </xdr:nvSpPr>
        <xdr:spPr>
          <a:xfrm>
            <a:off x="2712757" y="4589359"/>
            <a:ext cx="551848" cy="488743"/>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oneCellAnchor>
  <xdr:twoCellAnchor>
    <xdr:from>
      <xdr:col>68</xdr:col>
      <xdr:colOff>3564</xdr:colOff>
      <xdr:row>27</xdr:row>
      <xdr:rowOff>1500</xdr:rowOff>
    </xdr:from>
    <xdr:to>
      <xdr:col>70</xdr:col>
      <xdr:colOff>11773</xdr:colOff>
      <xdr:row>28</xdr:row>
      <xdr:rowOff>262210</xdr:rowOff>
    </xdr:to>
    <xdr:cxnSp macro="">
      <xdr:nvCxnSpPr>
        <xdr:cNvPr id="1133" name="Elbow Connector 2132">
          <a:extLst>
            <a:ext uri="{FF2B5EF4-FFF2-40B4-BE49-F238E27FC236}">
              <a16:creationId xmlns:a16="http://schemas.microsoft.com/office/drawing/2014/main" id="{00000000-0008-0000-0400-00006D040000}"/>
            </a:ext>
          </a:extLst>
        </xdr:cNvPr>
        <xdr:cNvCxnSpPr>
          <a:stCxn id="1220" idx="0"/>
          <a:endCxn id="1270" idx="0"/>
        </xdr:cNvCxnSpPr>
      </xdr:nvCxnSpPr>
      <xdr:spPr>
        <a:xfrm rot="5400000" flipH="1" flipV="1">
          <a:off x="18146264" y="7195300"/>
          <a:ext cx="527410" cy="541609"/>
        </a:xfrm>
        <a:prstGeom prst="bentConnector2">
          <a:avLst/>
        </a:prstGeom>
        <a:noFill/>
        <a:ln w="38100" cap="rnd">
          <a:solidFill>
            <a:srgbClr val="00B0F0"/>
          </a:solidFill>
          <a:prstDash val="lgDashDotDot"/>
        </a:ln>
      </xdr:spPr>
    </xdr:cxnSp>
    <xdr:clientData/>
  </xdr:twoCellAnchor>
  <xdr:twoCellAnchor>
    <xdr:from>
      <xdr:col>93</xdr:col>
      <xdr:colOff>0</xdr:colOff>
      <xdr:row>32</xdr:row>
      <xdr:rowOff>260977</xdr:rowOff>
    </xdr:from>
    <xdr:to>
      <xdr:col>95</xdr:col>
      <xdr:colOff>0</xdr:colOff>
      <xdr:row>32</xdr:row>
      <xdr:rowOff>263720</xdr:rowOff>
    </xdr:to>
    <xdr:cxnSp macro="">
      <xdr:nvCxnSpPr>
        <xdr:cNvPr id="1138" name="Elbow Connector 2132">
          <a:extLst>
            <a:ext uri="{FF2B5EF4-FFF2-40B4-BE49-F238E27FC236}">
              <a16:creationId xmlns:a16="http://schemas.microsoft.com/office/drawing/2014/main" id="{00000000-0008-0000-0400-000072040000}"/>
            </a:ext>
          </a:extLst>
        </xdr:cNvPr>
        <xdr:cNvCxnSpPr>
          <a:stCxn id="1289" idx="0"/>
          <a:endCxn id="1190" idx="1"/>
        </xdr:cNvCxnSpPr>
      </xdr:nvCxnSpPr>
      <xdr:spPr>
        <a:xfrm>
          <a:off x="24803100" y="8795377"/>
          <a:ext cx="533400" cy="2743"/>
        </a:xfrm>
        <a:prstGeom prst="bentConnector3">
          <a:avLst>
            <a:gd name="adj1" fmla="val 50000"/>
          </a:avLst>
        </a:prstGeom>
        <a:noFill/>
        <a:ln w="38100" cap="rnd">
          <a:solidFill>
            <a:srgbClr val="00B0F0"/>
          </a:solidFill>
          <a:prstDash val="lgDashDotDot"/>
        </a:ln>
      </xdr:spPr>
    </xdr:cxnSp>
    <xdr:clientData/>
  </xdr:twoCellAnchor>
  <xdr:twoCellAnchor>
    <xdr:from>
      <xdr:col>52</xdr:col>
      <xdr:colOff>0</xdr:colOff>
      <xdr:row>28</xdr:row>
      <xdr:rowOff>258318</xdr:rowOff>
    </xdr:from>
    <xdr:to>
      <xdr:col>65</xdr:col>
      <xdr:colOff>0</xdr:colOff>
      <xdr:row>30</xdr:row>
      <xdr:rowOff>259129</xdr:rowOff>
    </xdr:to>
    <xdr:grpSp>
      <xdr:nvGrpSpPr>
        <xdr:cNvPr id="1141" name="Group 1140">
          <a:extLst>
            <a:ext uri="{FF2B5EF4-FFF2-40B4-BE49-F238E27FC236}">
              <a16:creationId xmlns:a16="http://schemas.microsoft.com/office/drawing/2014/main" id="{00000000-0008-0000-0400-000075040000}"/>
            </a:ext>
          </a:extLst>
        </xdr:cNvPr>
        <xdr:cNvGrpSpPr/>
      </xdr:nvGrpSpPr>
      <xdr:grpSpPr>
        <a:xfrm>
          <a:off x="13868400" y="7725918"/>
          <a:ext cx="3467100" cy="534211"/>
          <a:chOff x="2298237" y="2514603"/>
          <a:chExt cx="3797763" cy="548647"/>
        </a:xfrm>
      </xdr:grpSpPr>
      <xdr:sp macro="" textlink="">
        <xdr:nvSpPr>
          <xdr:cNvPr id="1142" name="Rounded Rectangle 1129">
            <a:extLst>
              <a:ext uri="{FF2B5EF4-FFF2-40B4-BE49-F238E27FC236}">
                <a16:creationId xmlns:a16="http://schemas.microsoft.com/office/drawing/2014/main" id="{00000000-0008-0000-0400-00007604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43" name="TextBox 126">
            <a:extLst>
              <a:ext uri="{FF2B5EF4-FFF2-40B4-BE49-F238E27FC236}">
                <a16:creationId xmlns:a16="http://schemas.microsoft.com/office/drawing/2014/main" id="{00000000-0008-0000-0400-00007704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On</a:t>
            </a:r>
          </a:p>
        </xdr:txBody>
      </xdr:sp>
      <xdr:sp macro="" textlink="">
        <xdr:nvSpPr>
          <xdr:cNvPr id="1144" name="TextBox 101">
            <a:extLst>
              <a:ext uri="{FF2B5EF4-FFF2-40B4-BE49-F238E27FC236}">
                <a16:creationId xmlns:a16="http://schemas.microsoft.com/office/drawing/2014/main" id="{00000000-0008-0000-0400-000078040000}"/>
              </a:ext>
            </a:extLst>
          </xdr:cNvPr>
          <xdr:cNvSpPr txBox="1">
            <a:spLocks noChangeAspect="1"/>
          </xdr:cNvSpPr>
        </xdr:nvSpPr>
        <xdr:spPr>
          <a:xfrm flipH="1">
            <a:off x="2298237" y="2514610"/>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Fan2On</a:t>
            </a:r>
            <a:endParaRPr lang="en-US" baseline="-25000">
              <a:solidFill>
                <a:schemeClr val="bg1"/>
              </a:solidFill>
              <a:latin typeface="Comic Sans MS" panose="030F0702030302020204" pitchFamily="66" charset="0"/>
            </a:endParaRPr>
          </a:p>
        </xdr:txBody>
      </xdr:sp>
      <xdr:sp macro="" textlink="">
        <xdr:nvSpPr>
          <xdr:cNvPr id="1145" name="TextBox 123">
            <a:extLst>
              <a:ext uri="{FF2B5EF4-FFF2-40B4-BE49-F238E27FC236}">
                <a16:creationId xmlns:a16="http://schemas.microsoft.com/office/drawing/2014/main" id="{00000000-0008-0000-0400-00007904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1146" name="Rectangle 1145">
            <a:extLst>
              <a:ext uri="{FF2B5EF4-FFF2-40B4-BE49-F238E27FC236}">
                <a16:creationId xmlns:a16="http://schemas.microsoft.com/office/drawing/2014/main" id="{00000000-0008-0000-0400-00007A040000}"/>
              </a:ext>
            </a:extLst>
          </xdr:cNvPr>
          <xdr:cNvSpPr/>
        </xdr:nvSpPr>
        <xdr:spPr>
          <a:xfrm>
            <a:off x="4009176" y="2514610"/>
            <a:ext cx="1263871"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47" name="Rectangle 1146">
            <a:extLst>
              <a:ext uri="{FF2B5EF4-FFF2-40B4-BE49-F238E27FC236}">
                <a16:creationId xmlns:a16="http://schemas.microsoft.com/office/drawing/2014/main" id="{00000000-0008-0000-0400-00007B040000}"/>
              </a:ext>
            </a:extLst>
          </xdr:cNvPr>
          <xdr:cNvSpPr/>
        </xdr:nvSpPr>
        <xdr:spPr>
          <a:xfrm>
            <a:off x="2298238" y="2514639"/>
            <a:ext cx="1710938"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65</xdr:col>
      <xdr:colOff>0</xdr:colOff>
      <xdr:row>29</xdr:row>
      <xdr:rowOff>258723</xdr:rowOff>
    </xdr:from>
    <xdr:to>
      <xdr:col>67</xdr:col>
      <xdr:colOff>4201</xdr:colOff>
      <xdr:row>29</xdr:row>
      <xdr:rowOff>264455</xdr:rowOff>
    </xdr:to>
    <xdr:cxnSp macro="">
      <xdr:nvCxnSpPr>
        <xdr:cNvPr id="1148" name="Elbow Connector 2132">
          <a:extLst>
            <a:ext uri="{FF2B5EF4-FFF2-40B4-BE49-F238E27FC236}">
              <a16:creationId xmlns:a16="http://schemas.microsoft.com/office/drawing/2014/main" id="{00000000-0008-0000-0400-00007C040000}"/>
            </a:ext>
          </a:extLst>
        </xdr:cNvPr>
        <xdr:cNvCxnSpPr>
          <a:stCxn id="1145" idx="3"/>
          <a:endCxn id="1220" idx="1"/>
        </xdr:cNvCxnSpPr>
      </xdr:nvCxnSpPr>
      <xdr:spPr>
        <a:xfrm>
          <a:off x="17335500" y="7993023"/>
          <a:ext cx="537601" cy="5732"/>
        </a:xfrm>
        <a:prstGeom prst="bentConnector3">
          <a:avLst>
            <a:gd name="adj1" fmla="val 50000"/>
          </a:avLst>
        </a:prstGeom>
        <a:noFill/>
        <a:ln w="38100" cap="rnd">
          <a:solidFill>
            <a:srgbClr val="00B0F0"/>
          </a:solidFill>
          <a:prstDash val="lgDashDotDot"/>
        </a:ln>
      </xdr:spPr>
    </xdr:cxnSp>
    <xdr:clientData/>
  </xdr:twoCellAnchor>
  <xdr:twoCellAnchor>
    <xdr:from>
      <xdr:col>107</xdr:col>
      <xdr:colOff>11</xdr:colOff>
      <xdr:row>8</xdr:row>
      <xdr:rowOff>825</xdr:rowOff>
    </xdr:from>
    <xdr:to>
      <xdr:col>112</xdr:col>
      <xdr:colOff>40512</xdr:colOff>
      <xdr:row>61</xdr:row>
      <xdr:rowOff>0</xdr:rowOff>
    </xdr:to>
    <xdr:grpSp>
      <xdr:nvGrpSpPr>
        <xdr:cNvPr id="1161" name="Group 1160">
          <a:extLst>
            <a:ext uri="{FF2B5EF4-FFF2-40B4-BE49-F238E27FC236}">
              <a16:creationId xmlns:a16="http://schemas.microsoft.com/office/drawing/2014/main" id="{00000000-0008-0000-0400-000089040000}"/>
            </a:ext>
          </a:extLst>
        </xdr:cNvPr>
        <xdr:cNvGrpSpPr/>
      </xdr:nvGrpSpPr>
      <xdr:grpSpPr>
        <a:xfrm>
          <a:off x="28536911" y="2134425"/>
          <a:ext cx="1374001" cy="14134275"/>
          <a:chOff x="28596002" y="3919409"/>
          <a:chExt cx="1307032" cy="13508028"/>
        </a:xfrm>
      </xdr:grpSpPr>
      <xdr:cxnSp macro="">
        <xdr:nvCxnSpPr>
          <xdr:cNvPr id="1162" name="Straight Connector 1161">
            <a:extLst>
              <a:ext uri="{FF2B5EF4-FFF2-40B4-BE49-F238E27FC236}">
                <a16:creationId xmlns:a16="http://schemas.microsoft.com/office/drawing/2014/main" id="{00000000-0008-0000-0400-00008A040000}"/>
              </a:ext>
            </a:extLst>
          </xdr:cNvPr>
          <xdr:cNvCxnSpPr>
            <a:stCxn id="1167" idx="2"/>
            <a:endCxn id="1168" idx="0"/>
          </xdr:cNvCxnSpPr>
        </xdr:nvCxnSpPr>
        <xdr:spPr>
          <a:xfrm>
            <a:off x="29637936" y="14113953"/>
            <a:ext cx="0" cy="2803768"/>
          </a:xfrm>
          <a:prstGeom prst="line">
            <a:avLst/>
          </a:prstGeom>
          <a:noFill/>
          <a:ln w="38100" cap="rnd">
            <a:solidFill>
              <a:schemeClr val="bg1"/>
            </a:solidFill>
            <a:prstDash val="lgDash"/>
          </a:ln>
        </xdr:spPr>
      </xdr:cxnSp>
      <xdr:cxnSp macro="">
        <xdr:nvCxnSpPr>
          <xdr:cNvPr id="1163" name="Straight Connector 1162">
            <a:extLst>
              <a:ext uri="{FF2B5EF4-FFF2-40B4-BE49-F238E27FC236}">
                <a16:creationId xmlns:a16="http://schemas.microsoft.com/office/drawing/2014/main" id="{00000000-0008-0000-0400-00008B040000}"/>
              </a:ext>
            </a:extLst>
          </xdr:cNvPr>
          <xdr:cNvCxnSpPr>
            <a:stCxn id="1166" idx="2"/>
            <a:endCxn id="1167" idx="0"/>
          </xdr:cNvCxnSpPr>
        </xdr:nvCxnSpPr>
        <xdr:spPr>
          <a:xfrm>
            <a:off x="29637936" y="10290699"/>
            <a:ext cx="0" cy="3298689"/>
          </a:xfrm>
          <a:prstGeom prst="line">
            <a:avLst/>
          </a:prstGeom>
          <a:noFill/>
          <a:ln w="38100" cap="rnd">
            <a:solidFill>
              <a:schemeClr val="bg1"/>
            </a:solidFill>
            <a:prstDash val="lgDash"/>
          </a:ln>
        </xdr:spPr>
      </xdr:cxnSp>
      <xdr:cxnSp macro="">
        <xdr:nvCxnSpPr>
          <xdr:cNvPr id="1164" name="Straight Connector 1163">
            <a:extLst>
              <a:ext uri="{FF2B5EF4-FFF2-40B4-BE49-F238E27FC236}">
                <a16:creationId xmlns:a16="http://schemas.microsoft.com/office/drawing/2014/main" id="{00000000-0008-0000-0400-00008C040000}"/>
              </a:ext>
            </a:extLst>
          </xdr:cNvPr>
          <xdr:cNvCxnSpPr>
            <a:stCxn id="1165" idx="2"/>
            <a:endCxn id="1166" idx="0"/>
          </xdr:cNvCxnSpPr>
        </xdr:nvCxnSpPr>
        <xdr:spPr>
          <a:xfrm flipH="1">
            <a:off x="29637936" y="4429143"/>
            <a:ext cx="678" cy="5336991"/>
          </a:xfrm>
          <a:prstGeom prst="line">
            <a:avLst/>
          </a:prstGeom>
          <a:noFill/>
          <a:ln w="38100" cap="rnd">
            <a:solidFill>
              <a:schemeClr val="bg1"/>
            </a:solidFill>
            <a:prstDash val="lgDash"/>
          </a:ln>
        </xdr:spPr>
      </xdr:cxnSp>
      <xdr:sp macro="" textlink="">
        <xdr:nvSpPr>
          <xdr:cNvPr id="1165" name="Rectangle 1164">
            <a:extLst>
              <a:ext uri="{FF2B5EF4-FFF2-40B4-BE49-F238E27FC236}">
                <a16:creationId xmlns:a16="http://schemas.microsoft.com/office/drawing/2014/main" id="{00000000-0008-0000-0400-00008D040000}"/>
              </a:ext>
            </a:extLst>
          </xdr:cNvPr>
          <xdr:cNvSpPr/>
        </xdr:nvSpPr>
        <xdr:spPr>
          <a:xfrm>
            <a:off x="29374193" y="3919409"/>
            <a:ext cx="528841" cy="509734"/>
          </a:xfrm>
          <a:prstGeom prst="rect">
            <a:avLst/>
          </a:prstGeom>
          <a:solidFill>
            <a:schemeClr val="accent3">
              <a:lumMod val="60000"/>
              <a:lumOff val="40000"/>
            </a:schemeClr>
          </a:solidFill>
          <a:ln w="3810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bIns="91440" rtlCol="0" anchor="ctr"/>
          <a:lstStyle/>
          <a:p>
            <a:pPr algn="ctr"/>
            <a:r>
              <a:rPr lang="en-US" sz="2000" b="1">
                <a:solidFill>
                  <a:schemeClr val="tx1"/>
                </a:solidFill>
                <a:latin typeface="Comic Sans MS" panose="030F0702030302020204" pitchFamily="66" charset="0"/>
              </a:rPr>
              <a:t>A</a:t>
            </a:r>
          </a:p>
        </xdr:txBody>
      </xdr:sp>
      <xdr:sp macro="" textlink="">
        <xdr:nvSpPr>
          <xdr:cNvPr id="1166" name="Rectangle 1165">
            <a:extLst>
              <a:ext uri="{FF2B5EF4-FFF2-40B4-BE49-F238E27FC236}">
                <a16:creationId xmlns:a16="http://schemas.microsoft.com/office/drawing/2014/main" id="{00000000-0008-0000-0400-00008E040000}"/>
              </a:ext>
            </a:extLst>
          </xdr:cNvPr>
          <xdr:cNvSpPr/>
        </xdr:nvSpPr>
        <xdr:spPr>
          <a:xfrm>
            <a:off x="29374193" y="9766134"/>
            <a:ext cx="527484" cy="524565"/>
          </a:xfrm>
          <a:prstGeom prst="rect">
            <a:avLst/>
          </a:prstGeom>
          <a:solidFill>
            <a:srgbClr val="6699FF"/>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bIns="91440" rtlCol="0" anchor="ctr"/>
          <a:lstStyle/>
          <a:p>
            <a:pPr algn="ctr"/>
            <a:r>
              <a:rPr lang="en-US" sz="2000" b="1">
                <a:solidFill>
                  <a:schemeClr val="tx1"/>
                </a:solidFill>
                <a:latin typeface="Comic Sans MS" panose="030F0702030302020204" pitchFamily="66" charset="0"/>
              </a:rPr>
              <a:t>B</a:t>
            </a:r>
          </a:p>
        </xdr:txBody>
      </xdr:sp>
      <xdr:sp macro="" textlink="">
        <xdr:nvSpPr>
          <xdr:cNvPr id="1167" name="Rectangle 1166">
            <a:extLst>
              <a:ext uri="{FF2B5EF4-FFF2-40B4-BE49-F238E27FC236}">
                <a16:creationId xmlns:a16="http://schemas.microsoft.com/office/drawing/2014/main" id="{00000000-0008-0000-0400-00008F040000}"/>
              </a:ext>
            </a:extLst>
          </xdr:cNvPr>
          <xdr:cNvSpPr/>
        </xdr:nvSpPr>
        <xdr:spPr>
          <a:xfrm>
            <a:off x="29374193" y="13589388"/>
            <a:ext cx="527484" cy="524565"/>
          </a:xfrm>
          <a:prstGeom prst="rect">
            <a:avLst/>
          </a:prstGeom>
          <a:solidFill>
            <a:srgbClr val="6699FF"/>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bIns="91440" rtlCol="0" anchor="ctr"/>
          <a:lstStyle/>
          <a:p>
            <a:pPr algn="ctr"/>
            <a:r>
              <a:rPr lang="en-US" sz="2000" b="1">
                <a:solidFill>
                  <a:schemeClr val="tx1"/>
                </a:solidFill>
                <a:latin typeface="Comic Sans MS" panose="030F0702030302020204" pitchFamily="66" charset="0"/>
              </a:rPr>
              <a:t>C</a:t>
            </a:r>
          </a:p>
        </xdr:txBody>
      </xdr:sp>
      <xdr:sp macro="" textlink="">
        <xdr:nvSpPr>
          <xdr:cNvPr id="1168" name="Rectangle 1167">
            <a:extLst>
              <a:ext uri="{FF2B5EF4-FFF2-40B4-BE49-F238E27FC236}">
                <a16:creationId xmlns:a16="http://schemas.microsoft.com/office/drawing/2014/main" id="{00000000-0008-0000-0400-000090040000}"/>
              </a:ext>
            </a:extLst>
          </xdr:cNvPr>
          <xdr:cNvSpPr/>
        </xdr:nvSpPr>
        <xdr:spPr>
          <a:xfrm>
            <a:off x="29374193" y="16917721"/>
            <a:ext cx="527484" cy="509716"/>
          </a:xfrm>
          <a:prstGeom prst="rect">
            <a:avLst/>
          </a:prstGeom>
          <a:solidFill>
            <a:schemeClr val="accent3">
              <a:lumMod val="60000"/>
              <a:lumOff val="40000"/>
            </a:schemeClr>
          </a:solidFill>
          <a:ln w="3810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bIns="91440" rtlCol="0" anchor="ctr"/>
          <a:lstStyle/>
          <a:p>
            <a:pPr algn="ctr"/>
            <a:r>
              <a:rPr lang="en-US" sz="2000" b="1">
                <a:solidFill>
                  <a:schemeClr val="tx1"/>
                </a:solidFill>
                <a:latin typeface="Comic Sans MS" panose="030F0702030302020204" pitchFamily="66" charset="0"/>
              </a:rPr>
              <a:t>D</a:t>
            </a:r>
          </a:p>
        </xdr:txBody>
      </xdr:sp>
      <xdr:sp macro="" textlink="">
        <xdr:nvSpPr>
          <xdr:cNvPr id="1169" name="TextBox 1168">
            <a:extLst>
              <a:ext uri="{FF2B5EF4-FFF2-40B4-BE49-F238E27FC236}">
                <a16:creationId xmlns:a16="http://schemas.microsoft.com/office/drawing/2014/main" id="{00000000-0008-0000-0400-000091040000}"/>
              </a:ext>
            </a:extLst>
          </xdr:cNvPr>
          <xdr:cNvSpPr txBox="1"/>
        </xdr:nvSpPr>
        <xdr:spPr>
          <a:xfrm rot="16200000">
            <a:off x="26368953" y="6656195"/>
            <a:ext cx="5097351" cy="643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800" b="1" i="1">
                <a:solidFill>
                  <a:schemeClr val="bg1"/>
                </a:solidFill>
                <a:latin typeface="Comic Sans MS" panose="030F0702030302020204" pitchFamily="66" charset="0"/>
              </a:rPr>
              <a:t>Math</a:t>
            </a:r>
            <a:r>
              <a:rPr lang="en-US" sz="1800" b="1" i="1" baseline="0">
                <a:solidFill>
                  <a:schemeClr val="bg1"/>
                </a:solidFill>
                <a:latin typeface="Comic Sans MS" panose="030F0702030302020204" pitchFamily="66" charset="0"/>
              </a:rPr>
              <a:t> Line - See  TC-02 for Continuation</a:t>
            </a:r>
            <a:endParaRPr lang="en-US" sz="1800" b="1" i="1">
              <a:solidFill>
                <a:schemeClr val="bg1"/>
              </a:solidFill>
              <a:latin typeface="Comic Sans MS" panose="030F0702030302020204" pitchFamily="66" charset="0"/>
            </a:endParaRPr>
          </a:p>
        </xdr:txBody>
      </xdr:sp>
    </xdr:grpSp>
    <xdr:clientData/>
  </xdr:twoCellAnchor>
  <xdr:twoCellAnchor>
    <xdr:from>
      <xdr:col>125</xdr:col>
      <xdr:colOff>18025</xdr:colOff>
      <xdr:row>7</xdr:row>
      <xdr:rowOff>248420</xdr:rowOff>
    </xdr:from>
    <xdr:to>
      <xdr:col>130</xdr:col>
      <xdr:colOff>263955</xdr:colOff>
      <xdr:row>61</xdr:row>
      <xdr:rowOff>-1</xdr:rowOff>
    </xdr:to>
    <xdr:grpSp>
      <xdr:nvGrpSpPr>
        <xdr:cNvPr id="1170" name="Group 1169">
          <a:extLst>
            <a:ext uri="{FF2B5EF4-FFF2-40B4-BE49-F238E27FC236}">
              <a16:creationId xmlns:a16="http://schemas.microsoft.com/office/drawing/2014/main" id="{00000000-0008-0000-0400-000092040000}"/>
            </a:ext>
          </a:extLst>
        </xdr:cNvPr>
        <xdr:cNvGrpSpPr/>
      </xdr:nvGrpSpPr>
      <xdr:grpSpPr>
        <a:xfrm>
          <a:off x="33355525" y="2115320"/>
          <a:ext cx="1579430" cy="14153379"/>
          <a:chOff x="29374193" y="3904579"/>
          <a:chExt cx="1504416" cy="13522583"/>
        </a:xfrm>
      </xdr:grpSpPr>
      <xdr:cxnSp macro="">
        <xdr:nvCxnSpPr>
          <xdr:cNvPr id="1171" name="Straight Connector 1170">
            <a:extLst>
              <a:ext uri="{FF2B5EF4-FFF2-40B4-BE49-F238E27FC236}">
                <a16:creationId xmlns:a16="http://schemas.microsoft.com/office/drawing/2014/main" id="{00000000-0008-0000-0400-000093040000}"/>
              </a:ext>
            </a:extLst>
          </xdr:cNvPr>
          <xdr:cNvCxnSpPr>
            <a:stCxn id="1176" idx="2"/>
            <a:endCxn id="1177" idx="0"/>
          </xdr:cNvCxnSpPr>
        </xdr:nvCxnSpPr>
        <xdr:spPr>
          <a:xfrm>
            <a:off x="29637935" y="14113964"/>
            <a:ext cx="0" cy="2788634"/>
          </a:xfrm>
          <a:prstGeom prst="line">
            <a:avLst/>
          </a:prstGeom>
          <a:noFill/>
          <a:ln w="38100" cap="rnd">
            <a:solidFill>
              <a:schemeClr val="bg1"/>
            </a:solidFill>
            <a:prstDash val="lgDash"/>
          </a:ln>
        </xdr:spPr>
      </xdr:cxnSp>
      <xdr:cxnSp macro="">
        <xdr:nvCxnSpPr>
          <xdr:cNvPr id="1172" name="Straight Connector 1171">
            <a:extLst>
              <a:ext uri="{FF2B5EF4-FFF2-40B4-BE49-F238E27FC236}">
                <a16:creationId xmlns:a16="http://schemas.microsoft.com/office/drawing/2014/main" id="{00000000-0008-0000-0400-000094040000}"/>
              </a:ext>
            </a:extLst>
          </xdr:cNvPr>
          <xdr:cNvCxnSpPr>
            <a:stCxn id="1175" idx="2"/>
            <a:endCxn id="1176" idx="0"/>
          </xdr:cNvCxnSpPr>
        </xdr:nvCxnSpPr>
        <xdr:spPr>
          <a:xfrm>
            <a:off x="29637935" y="10289550"/>
            <a:ext cx="0" cy="3299849"/>
          </a:xfrm>
          <a:prstGeom prst="line">
            <a:avLst/>
          </a:prstGeom>
          <a:noFill/>
          <a:ln w="38100" cap="rnd">
            <a:solidFill>
              <a:schemeClr val="bg1"/>
            </a:solidFill>
            <a:prstDash val="lgDash"/>
          </a:ln>
        </xdr:spPr>
      </xdr:cxnSp>
      <xdr:cxnSp macro="">
        <xdr:nvCxnSpPr>
          <xdr:cNvPr id="1173" name="Straight Connector 1172">
            <a:extLst>
              <a:ext uri="{FF2B5EF4-FFF2-40B4-BE49-F238E27FC236}">
                <a16:creationId xmlns:a16="http://schemas.microsoft.com/office/drawing/2014/main" id="{00000000-0008-0000-0400-000095040000}"/>
              </a:ext>
            </a:extLst>
          </xdr:cNvPr>
          <xdr:cNvCxnSpPr>
            <a:stCxn id="1174" idx="2"/>
            <a:endCxn id="1175" idx="0"/>
          </xdr:cNvCxnSpPr>
        </xdr:nvCxnSpPr>
        <xdr:spPr>
          <a:xfrm flipH="1">
            <a:off x="29637935" y="4429144"/>
            <a:ext cx="679" cy="5335841"/>
          </a:xfrm>
          <a:prstGeom prst="line">
            <a:avLst/>
          </a:prstGeom>
          <a:noFill/>
          <a:ln w="38100" cap="rnd">
            <a:solidFill>
              <a:schemeClr val="bg1"/>
            </a:solidFill>
            <a:prstDash val="lgDash"/>
          </a:ln>
        </xdr:spPr>
      </xdr:cxnSp>
      <xdr:sp macro="" textlink="">
        <xdr:nvSpPr>
          <xdr:cNvPr id="1174" name="Rectangle 1173">
            <a:extLst>
              <a:ext uri="{FF2B5EF4-FFF2-40B4-BE49-F238E27FC236}">
                <a16:creationId xmlns:a16="http://schemas.microsoft.com/office/drawing/2014/main" id="{00000000-0008-0000-0400-000096040000}"/>
              </a:ext>
            </a:extLst>
          </xdr:cNvPr>
          <xdr:cNvSpPr/>
        </xdr:nvSpPr>
        <xdr:spPr>
          <a:xfrm>
            <a:off x="29374193" y="3904579"/>
            <a:ext cx="528841" cy="524565"/>
          </a:xfrm>
          <a:prstGeom prst="rect">
            <a:avLst/>
          </a:prstGeom>
          <a:solidFill>
            <a:schemeClr val="accent3">
              <a:lumMod val="60000"/>
              <a:lumOff val="40000"/>
            </a:schemeClr>
          </a:solidFill>
          <a:ln w="3810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bIns="91440" rtlCol="0" anchor="ctr"/>
          <a:lstStyle/>
          <a:p>
            <a:pPr algn="ctr"/>
            <a:r>
              <a:rPr lang="en-US" sz="2000" b="1">
                <a:solidFill>
                  <a:schemeClr val="tx1"/>
                </a:solidFill>
                <a:latin typeface="Comic Sans MS" panose="030F0702030302020204" pitchFamily="66" charset="0"/>
              </a:rPr>
              <a:t>A</a:t>
            </a:r>
          </a:p>
        </xdr:txBody>
      </xdr:sp>
      <xdr:sp macro="" textlink="">
        <xdr:nvSpPr>
          <xdr:cNvPr id="1175" name="Rectangle 1174">
            <a:extLst>
              <a:ext uri="{FF2B5EF4-FFF2-40B4-BE49-F238E27FC236}">
                <a16:creationId xmlns:a16="http://schemas.microsoft.com/office/drawing/2014/main" id="{00000000-0008-0000-0400-000097040000}"/>
              </a:ext>
            </a:extLst>
          </xdr:cNvPr>
          <xdr:cNvSpPr/>
        </xdr:nvSpPr>
        <xdr:spPr>
          <a:xfrm>
            <a:off x="29374193" y="9764985"/>
            <a:ext cx="527484" cy="524565"/>
          </a:xfrm>
          <a:prstGeom prst="rect">
            <a:avLst/>
          </a:prstGeom>
          <a:solidFill>
            <a:srgbClr val="6699FF"/>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bIns="91440" rtlCol="0" anchor="ctr"/>
          <a:lstStyle/>
          <a:p>
            <a:pPr algn="ctr"/>
            <a:r>
              <a:rPr lang="en-US" sz="2000" b="1">
                <a:solidFill>
                  <a:schemeClr val="tx1"/>
                </a:solidFill>
                <a:latin typeface="Comic Sans MS" panose="030F0702030302020204" pitchFamily="66" charset="0"/>
              </a:rPr>
              <a:t>B</a:t>
            </a:r>
          </a:p>
        </xdr:txBody>
      </xdr:sp>
      <xdr:sp macro="" textlink="">
        <xdr:nvSpPr>
          <xdr:cNvPr id="1176" name="Rectangle 1175">
            <a:extLst>
              <a:ext uri="{FF2B5EF4-FFF2-40B4-BE49-F238E27FC236}">
                <a16:creationId xmlns:a16="http://schemas.microsoft.com/office/drawing/2014/main" id="{00000000-0008-0000-0400-000098040000}"/>
              </a:ext>
            </a:extLst>
          </xdr:cNvPr>
          <xdr:cNvSpPr/>
        </xdr:nvSpPr>
        <xdr:spPr>
          <a:xfrm>
            <a:off x="29374193" y="13589398"/>
            <a:ext cx="527484" cy="524565"/>
          </a:xfrm>
          <a:prstGeom prst="rect">
            <a:avLst/>
          </a:prstGeom>
          <a:solidFill>
            <a:srgbClr val="6699FF"/>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bIns="91440" rtlCol="0" anchor="ctr"/>
          <a:lstStyle/>
          <a:p>
            <a:pPr algn="ctr"/>
            <a:r>
              <a:rPr lang="en-US" sz="2000" b="1">
                <a:solidFill>
                  <a:schemeClr val="tx1"/>
                </a:solidFill>
                <a:latin typeface="Comic Sans MS" panose="030F0702030302020204" pitchFamily="66" charset="0"/>
              </a:rPr>
              <a:t>C</a:t>
            </a:r>
          </a:p>
        </xdr:txBody>
      </xdr:sp>
      <xdr:sp macro="" textlink="">
        <xdr:nvSpPr>
          <xdr:cNvPr id="1177" name="Rectangle 1176">
            <a:extLst>
              <a:ext uri="{FF2B5EF4-FFF2-40B4-BE49-F238E27FC236}">
                <a16:creationId xmlns:a16="http://schemas.microsoft.com/office/drawing/2014/main" id="{00000000-0008-0000-0400-000099040000}"/>
              </a:ext>
            </a:extLst>
          </xdr:cNvPr>
          <xdr:cNvSpPr/>
        </xdr:nvSpPr>
        <xdr:spPr>
          <a:xfrm>
            <a:off x="29374193" y="16902598"/>
            <a:ext cx="527484" cy="524564"/>
          </a:xfrm>
          <a:prstGeom prst="rect">
            <a:avLst/>
          </a:prstGeom>
          <a:solidFill>
            <a:schemeClr val="accent3">
              <a:lumMod val="60000"/>
              <a:lumOff val="40000"/>
            </a:schemeClr>
          </a:solidFill>
          <a:ln w="3810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bIns="91440" rtlCol="0" anchor="ctr"/>
          <a:lstStyle/>
          <a:p>
            <a:pPr algn="ctr"/>
            <a:r>
              <a:rPr lang="en-US" sz="2000" b="1">
                <a:solidFill>
                  <a:schemeClr val="tx1"/>
                </a:solidFill>
                <a:latin typeface="Comic Sans MS" panose="030F0702030302020204" pitchFamily="66" charset="0"/>
              </a:rPr>
              <a:t>D</a:t>
            </a:r>
          </a:p>
        </xdr:txBody>
      </xdr:sp>
      <xdr:sp macro="" textlink="">
        <xdr:nvSpPr>
          <xdr:cNvPr id="1178" name="TextBox 1177">
            <a:extLst>
              <a:ext uri="{FF2B5EF4-FFF2-40B4-BE49-F238E27FC236}">
                <a16:creationId xmlns:a16="http://schemas.microsoft.com/office/drawing/2014/main" id="{00000000-0008-0000-0400-00009A040000}"/>
              </a:ext>
            </a:extLst>
          </xdr:cNvPr>
          <xdr:cNvSpPr txBox="1"/>
        </xdr:nvSpPr>
        <xdr:spPr>
          <a:xfrm rot="16200000">
            <a:off x="28008307" y="6655304"/>
            <a:ext cx="5097351" cy="643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800" b="1" i="1">
                <a:solidFill>
                  <a:schemeClr val="bg1"/>
                </a:solidFill>
                <a:latin typeface="Comic Sans MS" panose="030F0702030302020204" pitchFamily="66" charset="0"/>
              </a:rPr>
              <a:t>Math</a:t>
            </a:r>
            <a:r>
              <a:rPr lang="en-US" sz="1800" b="1" i="1" baseline="0">
                <a:solidFill>
                  <a:schemeClr val="bg1"/>
                </a:solidFill>
                <a:latin typeface="Comic Sans MS" panose="030F0702030302020204" pitchFamily="66" charset="0"/>
              </a:rPr>
              <a:t> Line - See  TC-01 for Continuation</a:t>
            </a:r>
            <a:endParaRPr lang="en-US" sz="1800" b="1" i="1">
              <a:solidFill>
                <a:schemeClr val="bg1"/>
              </a:solidFill>
              <a:latin typeface="Comic Sans MS" panose="030F0702030302020204" pitchFamily="66" charset="0"/>
            </a:endParaRPr>
          </a:p>
        </xdr:txBody>
      </xdr:sp>
    </xdr:grpSp>
    <xdr:clientData/>
  </xdr:twoCellAnchor>
  <xdr:twoCellAnchor>
    <xdr:from>
      <xdr:col>101</xdr:col>
      <xdr:colOff>1</xdr:colOff>
      <xdr:row>8</xdr:row>
      <xdr:rowOff>263767</xdr:rowOff>
    </xdr:from>
    <xdr:to>
      <xdr:col>110</xdr:col>
      <xdr:colOff>17907</xdr:colOff>
      <xdr:row>9</xdr:row>
      <xdr:rowOff>15</xdr:rowOff>
    </xdr:to>
    <xdr:cxnSp macro="">
      <xdr:nvCxnSpPr>
        <xdr:cNvPr id="1182" name="Elbow Connector 813">
          <a:extLst>
            <a:ext uri="{FF2B5EF4-FFF2-40B4-BE49-F238E27FC236}">
              <a16:creationId xmlns:a16="http://schemas.microsoft.com/office/drawing/2014/main" id="{00000000-0008-0000-0400-00009E040000}"/>
            </a:ext>
          </a:extLst>
        </xdr:cNvPr>
        <xdr:cNvCxnSpPr>
          <a:stCxn id="1165" idx="1"/>
          <a:endCxn id="1121" idx="3"/>
        </xdr:cNvCxnSpPr>
      </xdr:nvCxnSpPr>
      <xdr:spPr>
        <a:xfrm rot="10800000" flipV="1">
          <a:off x="27232709" y="2373921"/>
          <a:ext cx="2444583" cy="17"/>
        </a:xfrm>
        <a:prstGeom prst="bentConnector3">
          <a:avLst>
            <a:gd name="adj1" fmla="val 50000"/>
          </a:avLst>
        </a:prstGeom>
        <a:noFill/>
        <a:ln w="38100" cap="rnd">
          <a:solidFill>
            <a:schemeClr val="accent3"/>
          </a:solidFill>
        </a:ln>
      </xdr:spPr>
    </xdr:cxnSp>
    <xdr:clientData/>
  </xdr:twoCellAnchor>
  <xdr:twoCellAnchor>
    <xdr:from>
      <xdr:col>101</xdr:col>
      <xdr:colOff>-1</xdr:colOff>
      <xdr:row>31</xdr:row>
      <xdr:rowOff>258953</xdr:rowOff>
    </xdr:from>
    <xdr:to>
      <xdr:col>110</xdr:col>
      <xdr:colOff>17975</xdr:colOff>
      <xdr:row>31</xdr:row>
      <xdr:rowOff>263721</xdr:rowOff>
    </xdr:to>
    <xdr:cxnSp macro="">
      <xdr:nvCxnSpPr>
        <xdr:cNvPr id="1188" name="Elbow Connector 2152">
          <a:extLst>
            <a:ext uri="{FF2B5EF4-FFF2-40B4-BE49-F238E27FC236}">
              <a16:creationId xmlns:a16="http://schemas.microsoft.com/office/drawing/2014/main" id="{00000000-0008-0000-0400-0000A4040000}"/>
            </a:ext>
          </a:extLst>
        </xdr:cNvPr>
        <xdr:cNvCxnSpPr>
          <a:stCxn id="1202" idx="3"/>
          <a:endCxn id="1166" idx="1"/>
        </xdr:cNvCxnSpPr>
      </xdr:nvCxnSpPr>
      <xdr:spPr>
        <a:xfrm flipV="1">
          <a:off x="26936699" y="8526653"/>
          <a:ext cx="2418276" cy="4768"/>
        </a:xfrm>
        <a:prstGeom prst="bentConnector3">
          <a:avLst>
            <a:gd name="adj1" fmla="val 50000"/>
          </a:avLst>
        </a:prstGeom>
        <a:noFill/>
        <a:ln w="38100" cap="rnd">
          <a:solidFill>
            <a:srgbClr val="0070C0"/>
          </a:solidFill>
          <a:prstDash val="dash"/>
        </a:ln>
      </xdr:spPr>
    </xdr:cxnSp>
    <xdr:clientData/>
  </xdr:twoCellAnchor>
  <xdr:twoCellAnchor>
    <xdr:from>
      <xdr:col>101</xdr:col>
      <xdr:colOff>2539</xdr:colOff>
      <xdr:row>46</xdr:row>
      <xdr:rowOff>258957</xdr:rowOff>
    </xdr:from>
    <xdr:to>
      <xdr:col>110</xdr:col>
      <xdr:colOff>17975</xdr:colOff>
      <xdr:row>47</xdr:row>
      <xdr:rowOff>17</xdr:rowOff>
    </xdr:to>
    <xdr:cxnSp macro="">
      <xdr:nvCxnSpPr>
        <xdr:cNvPr id="1192" name="Elbow Connector 2152">
          <a:extLst>
            <a:ext uri="{FF2B5EF4-FFF2-40B4-BE49-F238E27FC236}">
              <a16:creationId xmlns:a16="http://schemas.microsoft.com/office/drawing/2014/main" id="{00000000-0008-0000-0400-0000A8040000}"/>
            </a:ext>
          </a:extLst>
        </xdr:cNvPr>
        <xdr:cNvCxnSpPr>
          <a:stCxn id="1258" idx="3"/>
          <a:endCxn id="1167" idx="1"/>
        </xdr:cNvCxnSpPr>
      </xdr:nvCxnSpPr>
      <xdr:spPr>
        <a:xfrm flipV="1">
          <a:off x="26939239" y="12527157"/>
          <a:ext cx="2415736" cy="7760"/>
        </a:xfrm>
        <a:prstGeom prst="bentConnector3">
          <a:avLst>
            <a:gd name="adj1" fmla="val 50000"/>
          </a:avLst>
        </a:prstGeom>
        <a:noFill/>
        <a:ln w="38100" cap="rnd">
          <a:solidFill>
            <a:srgbClr val="0070C0"/>
          </a:solidFill>
          <a:prstDash val="dash"/>
        </a:ln>
      </xdr:spPr>
    </xdr:cxnSp>
    <xdr:clientData/>
  </xdr:twoCellAnchor>
  <xdr:twoCellAnchor>
    <xdr:from>
      <xdr:col>101</xdr:col>
      <xdr:colOff>2539</xdr:colOff>
      <xdr:row>60</xdr:row>
      <xdr:rowOff>17</xdr:rowOff>
    </xdr:from>
    <xdr:to>
      <xdr:col>110</xdr:col>
      <xdr:colOff>17975</xdr:colOff>
      <xdr:row>60</xdr:row>
      <xdr:rowOff>28</xdr:rowOff>
    </xdr:to>
    <xdr:cxnSp macro="">
      <xdr:nvCxnSpPr>
        <xdr:cNvPr id="1197" name="Elbow Connector 813">
          <a:extLst>
            <a:ext uri="{FF2B5EF4-FFF2-40B4-BE49-F238E27FC236}">
              <a16:creationId xmlns:a16="http://schemas.microsoft.com/office/drawing/2014/main" id="{00000000-0008-0000-0400-0000AD040000}"/>
            </a:ext>
          </a:extLst>
        </xdr:cNvPr>
        <xdr:cNvCxnSpPr>
          <a:stCxn id="1168" idx="1"/>
          <a:endCxn id="1359" idx="3"/>
        </xdr:cNvCxnSpPr>
      </xdr:nvCxnSpPr>
      <xdr:spPr>
        <a:xfrm rot="10800000">
          <a:off x="26939239" y="16002017"/>
          <a:ext cx="2415736" cy="11"/>
        </a:xfrm>
        <a:prstGeom prst="bentConnector3">
          <a:avLst>
            <a:gd name="adj1" fmla="val 50000"/>
          </a:avLst>
        </a:prstGeom>
        <a:noFill/>
        <a:ln w="38100" cap="rnd">
          <a:solidFill>
            <a:schemeClr val="accent3"/>
          </a:solidFill>
        </a:ln>
      </xdr:spPr>
    </xdr:cxnSp>
    <xdr:clientData/>
  </xdr:twoCellAnchor>
  <xdr:twoCellAnchor>
    <xdr:from>
      <xdr:col>95</xdr:col>
      <xdr:colOff>1</xdr:colOff>
      <xdr:row>7</xdr:row>
      <xdr:rowOff>0</xdr:rowOff>
    </xdr:from>
    <xdr:to>
      <xdr:col>101</xdr:col>
      <xdr:colOff>0</xdr:colOff>
      <xdr:row>13</xdr:row>
      <xdr:rowOff>0</xdr:rowOff>
    </xdr:to>
    <xdr:grpSp>
      <xdr:nvGrpSpPr>
        <xdr:cNvPr id="1095" name="Group 1094">
          <a:extLst>
            <a:ext uri="{FF2B5EF4-FFF2-40B4-BE49-F238E27FC236}">
              <a16:creationId xmlns:a16="http://schemas.microsoft.com/office/drawing/2014/main" id="{00000000-0008-0000-0400-000047040000}"/>
            </a:ext>
          </a:extLst>
        </xdr:cNvPr>
        <xdr:cNvGrpSpPr/>
      </xdr:nvGrpSpPr>
      <xdr:grpSpPr>
        <a:xfrm>
          <a:off x="25336501" y="1866900"/>
          <a:ext cx="1600199" cy="1600200"/>
          <a:chOff x="2438410" y="1691640"/>
          <a:chExt cx="1645932" cy="1645927"/>
        </a:xfrm>
      </xdr:grpSpPr>
      <xdr:sp macro="" textlink="">
        <xdr:nvSpPr>
          <xdr:cNvPr id="1096" name="Rectangle 1095">
            <a:extLst>
              <a:ext uri="{FF2B5EF4-FFF2-40B4-BE49-F238E27FC236}">
                <a16:creationId xmlns:a16="http://schemas.microsoft.com/office/drawing/2014/main" id="{00000000-0008-0000-0400-00004804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097" name="Straight Connector 1096">
            <a:extLst>
              <a:ext uri="{FF2B5EF4-FFF2-40B4-BE49-F238E27FC236}">
                <a16:creationId xmlns:a16="http://schemas.microsoft.com/office/drawing/2014/main" id="{00000000-0008-0000-0400-00004904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1098" name="Oval 1097">
            <a:extLst>
              <a:ext uri="{FF2B5EF4-FFF2-40B4-BE49-F238E27FC236}">
                <a16:creationId xmlns:a16="http://schemas.microsoft.com/office/drawing/2014/main" id="{00000000-0008-0000-0400-00004A04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099" name="Oval 1098">
            <a:extLst>
              <a:ext uri="{FF2B5EF4-FFF2-40B4-BE49-F238E27FC236}">
                <a16:creationId xmlns:a16="http://schemas.microsoft.com/office/drawing/2014/main" id="{00000000-0008-0000-0400-00004B04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00" name="TextBox 27">
            <a:extLst>
              <a:ext uri="{FF2B5EF4-FFF2-40B4-BE49-F238E27FC236}">
                <a16:creationId xmlns:a16="http://schemas.microsoft.com/office/drawing/2014/main" id="{00000000-0008-0000-0400-00004C04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1101" name="TextBox 38">
            <a:extLst>
              <a:ext uri="{FF2B5EF4-FFF2-40B4-BE49-F238E27FC236}">
                <a16:creationId xmlns:a16="http://schemas.microsoft.com/office/drawing/2014/main" id="{00000000-0008-0000-0400-00004D04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1102" name="TextBox 40">
            <a:extLst>
              <a:ext uri="{FF2B5EF4-FFF2-40B4-BE49-F238E27FC236}">
                <a16:creationId xmlns:a16="http://schemas.microsoft.com/office/drawing/2014/main" id="{00000000-0008-0000-0400-00004E04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1103" name="TextBox 41">
            <a:extLst>
              <a:ext uri="{FF2B5EF4-FFF2-40B4-BE49-F238E27FC236}">
                <a16:creationId xmlns:a16="http://schemas.microsoft.com/office/drawing/2014/main" id="{00000000-0008-0000-0400-00004F04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1104" name="Straight Connector 1103">
            <a:extLst>
              <a:ext uri="{FF2B5EF4-FFF2-40B4-BE49-F238E27FC236}">
                <a16:creationId xmlns:a16="http://schemas.microsoft.com/office/drawing/2014/main" id="{00000000-0008-0000-0400-00005004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1105" name="Straight Connector 1104">
            <a:extLst>
              <a:ext uri="{FF2B5EF4-FFF2-40B4-BE49-F238E27FC236}">
                <a16:creationId xmlns:a16="http://schemas.microsoft.com/office/drawing/2014/main" id="{00000000-0008-0000-0400-00005104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1115" name="Straight Connector 1114">
            <a:extLst>
              <a:ext uri="{FF2B5EF4-FFF2-40B4-BE49-F238E27FC236}">
                <a16:creationId xmlns:a16="http://schemas.microsoft.com/office/drawing/2014/main" id="{00000000-0008-0000-0400-00005B04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1116" name="Oval 1115">
            <a:extLst>
              <a:ext uri="{FF2B5EF4-FFF2-40B4-BE49-F238E27FC236}">
                <a16:creationId xmlns:a16="http://schemas.microsoft.com/office/drawing/2014/main" id="{00000000-0008-0000-0400-00005C04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17" name="Straight Connector 1116">
            <a:extLst>
              <a:ext uri="{FF2B5EF4-FFF2-40B4-BE49-F238E27FC236}">
                <a16:creationId xmlns:a16="http://schemas.microsoft.com/office/drawing/2014/main" id="{00000000-0008-0000-0400-00005D040000}"/>
              </a:ext>
            </a:extLst>
          </xdr:cNvPr>
          <xdr:cNvCxnSpPr>
            <a:cxnSpLocks/>
            <a:stCxn id="1102" idx="3"/>
            <a:endCxn id="1121"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1118" name="Straight Connector 1117">
            <a:extLst>
              <a:ext uri="{FF2B5EF4-FFF2-40B4-BE49-F238E27FC236}">
                <a16:creationId xmlns:a16="http://schemas.microsoft.com/office/drawing/2014/main" id="{00000000-0008-0000-0400-00005E04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1119" name="Straight Connector 1118">
            <a:extLst>
              <a:ext uri="{FF2B5EF4-FFF2-40B4-BE49-F238E27FC236}">
                <a16:creationId xmlns:a16="http://schemas.microsoft.com/office/drawing/2014/main" id="{00000000-0008-0000-0400-00005F040000}"/>
              </a:ext>
            </a:extLst>
          </xdr:cNvPr>
          <xdr:cNvCxnSpPr/>
        </xdr:nvCxnSpPr>
        <xdr:spPr>
          <a:xfrm>
            <a:off x="3535708" y="3337567"/>
            <a:ext cx="548610" cy="0"/>
          </a:xfrm>
          <a:prstGeom prst="line">
            <a:avLst/>
          </a:prstGeom>
          <a:noFill/>
          <a:ln w="38100" cap="rnd">
            <a:solidFill>
              <a:schemeClr val="accent4"/>
            </a:solidFill>
          </a:ln>
        </xdr:spPr>
      </xdr:cxnSp>
      <xdr:cxnSp macro="">
        <xdr:nvCxnSpPr>
          <xdr:cNvPr id="1120" name="Straight Connector 1119">
            <a:extLst>
              <a:ext uri="{FF2B5EF4-FFF2-40B4-BE49-F238E27FC236}">
                <a16:creationId xmlns:a16="http://schemas.microsoft.com/office/drawing/2014/main" id="{00000000-0008-0000-0400-00006004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1121" name="TextBox 39">
            <a:extLst>
              <a:ext uri="{FF2B5EF4-FFF2-40B4-BE49-F238E27FC236}">
                <a16:creationId xmlns:a16="http://schemas.microsoft.com/office/drawing/2014/main" id="{00000000-0008-0000-0400-00006104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93</xdr:col>
      <xdr:colOff>0</xdr:colOff>
      <xdr:row>12</xdr:row>
      <xdr:rowOff>1</xdr:rowOff>
    </xdr:from>
    <xdr:to>
      <xdr:col>95</xdr:col>
      <xdr:colOff>25</xdr:colOff>
      <xdr:row>13</xdr:row>
      <xdr:rowOff>90</xdr:rowOff>
    </xdr:to>
    <xdr:cxnSp macro="">
      <xdr:nvCxnSpPr>
        <xdr:cNvPr id="1123" name="Elbow Connector 444">
          <a:extLst>
            <a:ext uri="{FF2B5EF4-FFF2-40B4-BE49-F238E27FC236}">
              <a16:creationId xmlns:a16="http://schemas.microsoft.com/office/drawing/2014/main" id="{00000000-0008-0000-0400-000063040000}"/>
            </a:ext>
          </a:extLst>
        </xdr:cNvPr>
        <xdr:cNvCxnSpPr>
          <a:stCxn id="860" idx="0"/>
          <a:endCxn id="1103" idx="1"/>
        </xdr:cNvCxnSpPr>
      </xdr:nvCxnSpPr>
      <xdr:spPr>
        <a:xfrm flipV="1">
          <a:off x="25075662" y="3165232"/>
          <a:ext cx="539286" cy="263858"/>
        </a:xfrm>
        <a:prstGeom prst="bentConnector3">
          <a:avLst>
            <a:gd name="adj1" fmla="val 50000"/>
          </a:avLst>
        </a:prstGeom>
        <a:noFill/>
        <a:ln w="38100" cap="rnd">
          <a:solidFill>
            <a:srgbClr val="0070C0"/>
          </a:solidFill>
          <a:prstDash val="dash"/>
        </a:ln>
      </xdr:spPr>
    </xdr:cxnSp>
    <xdr:clientData/>
  </xdr:twoCellAnchor>
  <xdr:twoCellAnchor>
    <xdr:from>
      <xdr:col>208</xdr:col>
      <xdr:colOff>0</xdr:colOff>
      <xdr:row>2</xdr:row>
      <xdr:rowOff>2812</xdr:rowOff>
    </xdr:from>
    <xdr:to>
      <xdr:col>213</xdr:col>
      <xdr:colOff>258402</xdr:colOff>
      <xdr:row>9</xdr:row>
      <xdr:rowOff>0</xdr:rowOff>
    </xdr:to>
    <xdr:grpSp>
      <xdr:nvGrpSpPr>
        <xdr:cNvPr id="1124" name="Group 1123">
          <a:extLst>
            <a:ext uri="{FF2B5EF4-FFF2-40B4-BE49-F238E27FC236}">
              <a16:creationId xmlns:a16="http://schemas.microsoft.com/office/drawing/2014/main" id="{00000000-0008-0000-0400-000064040000}"/>
            </a:ext>
          </a:extLst>
        </xdr:cNvPr>
        <xdr:cNvGrpSpPr/>
      </xdr:nvGrpSpPr>
      <xdr:grpSpPr>
        <a:xfrm>
          <a:off x="55473600" y="536212"/>
          <a:ext cx="1591902" cy="1864088"/>
          <a:chOff x="23660653" y="8655327"/>
          <a:chExt cx="1570164" cy="1835976"/>
        </a:xfrm>
      </xdr:grpSpPr>
      <xdr:grpSp>
        <xdr:nvGrpSpPr>
          <xdr:cNvPr id="1125" name="Group 1124">
            <a:extLst>
              <a:ext uri="{FF2B5EF4-FFF2-40B4-BE49-F238E27FC236}">
                <a16:creationId xmlns:a16="http://schemas.microsoft.com/office/drawing/2014/main" id="{00000000-0008-0000-0400-000065040000}"/>
              </a:ext>
            </a:extLst>
          </xdr:cNvPr>
          <xdr:cNvGrpSpPr/>
        </xdr:nvGrpSpPr>
        <xdr:grpSpPr>
          <a:xfrm>
            <a:off x="23660653" y="8655327"/>
            <a:ext cx="1570164" cy="1049130"/>
            <a:chOff x="11405886" y="3448291"/>
            <a:chExt cx="1591519" cy="1061013"/>
          </a:xfrm>
        </xdr:grpSpPr>
        <xdr:sp macro="" textlink="">
          <xdr:nvSpPr>
            <xdr:cNvPr id="1132" name="Rectangle 1131">
              <a:extLst>
                <a:ext uri="{FF2B5EF4-FFF2-40B4-BE49-F238E27FC236}">
                  <a16:creationId xmlns:a16="http://schemas.microsoft.com/office/drawing/2014/main" id="{00000000-0008-0000-0400-00006C04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34" name="Straight Connector 1133">
              <a:extLst>
                <a:ext uri="{FF2B5EF4-FFF2-40B4-BE49-F238E27FC236}">
                  <a16:creationId xmlns:a16="http://schemas.microsoft.com/office/drawing/2014/main" id="{00000000-0008-0000-0400-00006E040000}"/>
                </a:ext>
              </a:extLst>
            </xdr:cNvPr>
            <xdr:cNvCxnSpPr>
              <a:stCxn id="1132" idx="2"/>
            </xdr:cNvCxnSpPr>
          </xdr:nvCxnSpPr>
          <xdr:spPr>
            <a:xfrm>
              <a:off x="12201646" y="4244051"/>
              <a:ext cx="9" cy="265253"/>
            </a:xfrm>
            <a:prstGeom prst="line">
              <a:avLst/>
            </a:prstGeom>
            <a:noFill/>
            <a:ln w="38100" cap="rnd">
              <a:solidFill>
                <a:schemeClr val="accent4"/>
              </a:solidFill>
            </a:ln>
          </xdr:spPr>
        </xdr:cxnSp>
        <xdr:grpSp>
          <xdr:nvGrpSpPr>
            <xdr:cNvPr id="1135" name="Group 1134">
              <a:extLst>
                <a:ext uri="{FF2B5EF4-FFF2-40B4-BE49-F238E27FC236}">
                  <a16:creationId xmlns:a16="http://schemas.microsoft.com/office/drawing/2014/main" id="{00000000-0008-0000-0400-00006F040000}"/>
                </a:ext>
              </a:extLst>
            </xdr:cNvPr>
            <xdr:cNvGrpSpPr/>
          </xdr:nvGrpSpPr>
          <xdr:grpSpPr>
            <a:xfrm>
              <a:off x="11519768" y="3528434"/>
              <a:ext cx="1363755" cy="635475"/>
              <a:chOff x="11518369" y="3553257"/>
              <a:chExt cx="1363755" cy="635475"/>
            </a:xfrm>
          </xdr:grpSpPr>
          <xdr:sp macro="" textlink="">
            <xdr:nvSpPr>
              <xdr:cNvPr id="1136" name="Rounded Rectangle 1790">
                <a:extLst>
                  <a:ext uri="{FF2B5EF4-FFF2-40B4-BE49-F238E27FC236}">
                    <a16:creationId xmlns:a16="http://schemas.microsoft.com/office/drawing/2014/main" id="{00000000-0008-0000-0400-00007004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1137" name="Freeform 1791">
                <a:extLst>
                  <a:ext uri="{FF2B5EF4-FFF2-40B4-BE49-F238E27FC236}">
                    <a16:creationId xmlns:a16="http://schemas.microsoft.com/office/drawing/2014/main" id="{00000000-0008-0000-0400-00007104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1139" name="Group 1138">
                <a:extLst>
                  <a:ext uri="{FF2B5EF4-FFF2-40B4-BE49-F238E27FC236}">
                    <a16:creationId xmlns:a16="http://schemas.microsoft.com/office/drawing/2014/main" id="{00000000-0008-0000-0400-000073040000}"/>
                  </a:ext>
                </a:extLst>
              </xdr:cNvPr>
              <xdr:cNvGrpSpPr/>
            </xdr:nvGrpSpPr>
            <xdr:grpSpPr>
              <a:xfrm>
                <a:off x="11634489" y="3942308"/>
                <a:ext cx="1135136" cy="111368"/>
                <a:chOff x="2807181" y="3520439"/>
                <a:chExt cx="911405" cy="94549"/>
              </a:xfrm>
            </xdr:grpSpPr>
            <xdr:cxnSp macro="">
              <xdr:nvCxnSpPr>
                <xdr:cNvPr id="1150" name="Straight Connector 1149">
                  <a:extLst>
                    <a:ext uri="{FF2B5EF4-FFF2-40B4-BE49-F238E27FC236}">
                      <a16:creationId xmlns:a16="http://schemas.microsoft.com/office/drawing/2014/main" id="{00000000-0008-0000-0400-00007E04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1151" name="Straight Connector 1150">
                  <a:extLst>
                    <a:ext uri="{FF2B5EF4-FFF2-40B4-BE49-F238E27FC236}">
                      <a16:creationId xmlns:a16="http://schemas.microsoft.com/office/drawing/2014/main" id="{00000000-0008-0000-0400-00007F04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1152" name="Straight Connector 1151">
                  <a:extLst>
                    <a:ext uri="{FF2B5EF4-FFF2-40B4-BE49-F238E27FC236}">
                      <a16:creationId xmlns:a16="http://schemas.microsoft.com/office/drawing/2014/main" id="{00000000-0008-0000-0400-00008004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1153" name="Straight Connector 1152">
                  <a:extLst>
                    <a:ext uri="{FF2B5EF4-FFF2-40B4-BE49-F238E27FC236}">
                      <a16:creationId xmlns:a16="http://schemas.microsoft.com/office/drawing/2014/main" id="{00000000-0008-0000-0400-00008104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1154" name="Straight Connector 1153">
                  <a:extLst>
                    <a:ext uri="{FF2B5EF4-FFF2-40B4-BE49-F238E27FC236}">
                      <a16:creationId xmlns:a16="http://schemas.microsoft.com/office/drawing/2014/main" id="{00000000-0008-0000-0400-00008204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1155" name="Straight Connector 1154">
                  <a:extLst>
                    <a:ext uri="{FF2B5EF4-FFF2-40B4-BE49-F238E27FC236}">
                      <a16:creationId xmlns:a16="http://schemas.microsoft.com/office/drawing/2014/main" id="{00000000-0008-0000-0400-00008304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1156" name="Straight Connector 1155">
                  <a:extLst>
                    <a:ext uri="{FF2B5EF4-FFF2-40B4-BE49-F238E27FC236}">
                      <a16:creationId xmlns:a16="http://schemas.microsoft.com/office/drawing/2014/main" id="{00000000-0008-0000-0400-00008404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1157" name="Straight Connector 1156">
                  <a:extLst>
                    <a:ext uri="{FF2B5EF4-FFF2-40B4-BE49-F238E27FC236}">
                      <a16:creationId xmlns:a16="http://schemas.microsoft.com/office/drawing/2014/main" id="{00000000-0008-0000-0400-00008504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1158" name="Straight Connector 1157">
                  <a:extLst>
                    <a:ext uri="{FF2B5EF4-FFF2-40B4-BE49-F238E27FC236}">
                      <a16:creationId xmlns:a16="http://schemas.microsoft.com/office/drawing/2014/main" id="{00000000-0008-0000-0400-00008604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1159" name="Straight Connector 1158">
                  <a:extLst>
                    <a:ext uri="{FF2B5EF4-FFF2-40B4-BE49-F238E27FC236}">
                      <a16:creationId xmlns:a16="http://schemas.microsoft.com/office/drawing/2014/main" id="{00000000-0008-0000-0400-00008704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1160" name="Straight Connector 1159">
                  <a:extLst>
                    <a:ext uri="{FF2B5EF4-FFF2-40B4-BE49-F238E27FC236}">
                      <a16:creationId xmlns:a16="http://schemas.microsoft.com/office/drawing/2014/main" id="{00000000-0008-0000-0400-00008804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1179" name="Straight Connector 1178">
                  <a:extLst>
                    <a:ext uri="{FF2B5EF4-FFF2-40B4-BE49-F238E27FC236}">
                      <a16:creationId xmlns:a16="http://schemas.microsoft.com/office/drawing/2014/main" id="{00000000-0008-0000-0400-00009B04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1180" name="Straight Connector 1179">
                  <a:extLst>
                    <a:ext uri="{FF2B5EF4-FFF2-40B4-BE49-F238E27FC236}">
                      <a16:creationId xmlns:a16="http://schemas.microsoft.com/office/drawing/2014/main" id="{00000000-0008-0000-0400-00009C04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1140" name="Straight Connector 1139">
                <a:extLst>
                  <a:ext uri="{FF2B5EF4-FFF2-40B4-BE49-F238E27FC236}">
                    <a16:creationId xmlns:a16="http://schemas.microsoft.com/office/drawing/2014/main" id="{00000000-0008-0000-0400-00007404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1149" name="Straight Connector 1148">
                <a:extLst>
                  <a:ext uri="{FF2B5EF4-FFF2-40B4-BE49-F238E27FC236}">
                    <a16:creationId xmlns:a16="http://schemas.microsoft.com/office/drawing/2014/main" id="{00000000-0008-0000-0400-00007D04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grpSp>
        <xdr:nvGrpSpPr>
          <xdr:cNvPr id="1126" name="Group 1125">
            <a:extLst>
              <a:ext uri="{FF2B5EF4-FFF2-40B4-BE49-F238E27FC236}">
                <a16:creationId xmlns:a16="http://schemas.microsoft.com/office/drawing/2014/main" id="{00000000-0008-0000-0400-000066040000}"/>
              </a:ext>
            </a:extLst>
          </xdr:cNvPr>
          <xdr:cNvGrpSpPr/>
        </xdr:nvGrpSpPr>
        <xdr:grpSpPr>
          <a:xfrm>
            <a:off x="23660653" y="9442174"/>
            <a:ext cx="1570164" cy="1049129"/>
            <a:chOff x="11430000" y="2126512"/>
            <a:chExt cx="1594884" cy="1063253"/>
          </a:xfrm>
        </xdr:grpSpPr>
        <xdr:sp macro="" textlink="">
          <xdr:nvSpPr>
            <xdr:cNvPr id="1129" name="Rectangle 1128">
              <a:extLst>
                <a:ext uri="{FF2B5EF4-FFF2-40B4-BE49-F238E27FC236}">
                  <a16:creationId xmlns:a16="http://schemas.microsoft.com/office/drawing/2014/main" id="{00000000-0008-0000-0400-00006904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30" name="Rounded Rectangle 1785">
              <a:extLst>
                <a:ext uri="{FF2B5EF4-FFF2-40B4-BE49-F238E27FC236}">
                  <a16:creationId xmlns:a16="http://schemas.microsoft.com/office/drawing/2014/main" id="{00000000-0008-0000-0400-00006A04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1131" name="Straight Connector 1130">
              <a:extLst>
                <a:ext uri="{FF2B5EF4-FFF2-40B4-BE49-F238E27FC236}">
                  <a16:creationId xmlns:a16="http://schemas.microsoft.com/office/drawing/2014/main" id="{00000000-0008-0000-0400-00006B040000}"/>
                </a:ext>
              </a:extLst>
            </xdr:cNvPr>
            <xdr:cNvCxnSpPr>
              <a:stCxn id="1129" idx="2"/>
            </xdr:cNvCxnSpPr>
          </xdr:nvCxnSpPr>
          <xdr:spPr>
            <a:xfrm>
              <a:off x="12227442" y="2923953"/>
              <a:ext cx="0" cy="265812"/>
            </a:xfrm>
            <a:prstGeom prst="line">
              <a:avLst/>
            </a:prstGeom>
            <a:noFill/>
            <a:ln w="38100" cap="rnd">
              <a:solidFill>
                <a:schemeClr val="accent4"/>
              </a:solidFill>
            </a:ln>
          </xdr:spPr>
        </xdr:cxnSp>
      </xdr:grpSp>
    </xdr:grpSp>
    <xdr:clientData/>
  </xdr:twoCellAnchor>
  <xdr:twoCellAnchor>
    <xdr:from>
      <xdr:col>95</xdr:col>
      <xdr:colOff>0</xdr:colOff>
      <xdr:row>29</xdr:row>
      <xdr:rowOff>263705</xdr:rowOff>
    </xdr:from>
    <xdr:to>
      <xdr:col>101</xdr:col>
      <xdr:colOff>-1</xdr:colOff>
      <xdr:row>35</xdr:row>
      <xdr:rowOff>263704</xdr:rowOff>
    </xdr:to>
    <xdr:grpSp>
      <xdr:nvGrpSpPr>
        <xdr:cNvPr id="1181" name="Group 1180">
          <a:extLst>
            <a:ext uri="{FF2B5EF4-FFF2-40B4-BE49-F238E27FC236}">
              <a16:creationId xmlns:a16="http://schemas.microsoft.com/office/drawing/2014/main" id="{00000000-0008-0000-0400-00009D040000}"/>
            </a:ext>
          </a:extLst>
        </xdr:cNvPr>
        <xdr:cNvGrpSpPr/>
      </xdr:nvGrpSpPr>
      <xdr:grpSpPr>
        <a:xfrm>
          <a:off x="25336500" y="7998005"/>
          <a:ext cx="1600199" cy="1600199"/>
          <a:chOff x="2438410" y="1691640"/>
          <a:chExt cx="1645932" cy="1645927"/>
        </a:xfrm>
      </xdr:grpSpPr>
      <xdr:sp macro="" textlink="">
        <xdr:nvSpPr>
          <xdr:cNvPr id="1183" name="Rectangle 1182">
            <a:extLst>
              <a:ext uri="{FF2B5EF4-FFF2-40B4-BE49-F238E27FC236}">
                <a16:creationId xmlns:a16="http://schemas.microsoft.com/office/drawing/2014/main" id="{00000000-0008-0000-0400-00009F04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84" name="Straight Connector 1183">
            <a:extLst>
              <a:ext uri="{FF2B5EF4-FFF2-40B4-BE49-F238E27FC236}">
                <a16:creationId xmlns:a16="http://schemas.microsoft.com/office/drawing/2014/main" id="{00000000-0008-0000-0400-0000A004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1185" name="Oval 1184">
            <a:extLst>
              <a:ext uri="{FF2B5EF4-FFF2-40B4-BE49-F238E27FC236}">
                <a16:creationId xmlns:a16="http://schemas.microsoft.com/office/drawing/2014/main" id="{00000000-0008-0000-0400-0000A104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86" name="Oval 1185">
            <a:extLst>
              <a:ext uri="{FF2B5EF4-FFF2-40B4-BE49-F238E27FC236}">
                <a16:creationId xmlns:a16="http://schemas.microsoft.com/office/drawing/2014/main" id="{00000000-0008-0000-0400-0000A204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87" name="TextBox 27">
            <a:extLst>
              <a:ext uri="{FF2B5EF4-FFF2-40B4-BE49-F238E27FC236}">
                <a16:creationId xmlns:a16="http://schemas.microsoft.com/office/drawing/2014/main" id="{00000000-0008-0000-0400-0000A304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1189" name="TextBox 38">
            <a:extLst>
              <a:ext uri="{FF2B5EF4-FFF2-40B4-BE49-F238E27FC236}">
                <a16:creationId xmlns:a16="http://schemas.microsoft.com/office/drawing/2014/main" id="{00000000-0008-0000-0400-0000A504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1190" name="TextBox 40">
            <a:extLst>
              <a:ext uri="{FF2B5EF4-FFF2-40B4-BE49-F238E27FC236}">
                <a16:creationId xmlns:a16="http://schemas.microsoft.com/office/drawing/2014/main" id="{00000000-0008-0000-0400-0000A604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1191" name="TextBox 41">
            <a:extLst>
              <a:ext uri="{FF2B5EF4-FFF2-40B4-BE49-F238E27FC236}">
                <a16:creationId xmlns:a16="http://schemas.microsoft.com/office/drawing/2014/main" id="{00000000-0008-0000-0400-0000A704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1193" name="Straight Connector 1192">
            <a:extLst>
              <a:ext uri="{FF2B5EF4-FFF2-40B4-BE49-F238E27FC236}">
                <a16:creationId xmlns:a16="http://schemas.microsoft.com/office/drawing/2014/main" id="{00000000-0008-0000-0400-0000A904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1194" name="Straight Connector 1193">
            <a:extLst>
              <a:ext uri="{FF2B5EF4-FFF2-40B4-BE49-F238E27FC236}">
                <a16:creationId xmlns:a16="http://schemas.microsoft.com/office/drawing/2014/main" id="{00000000-0008-0000-0400-0000AA04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1195" name="Straight Connector 1194">
            <a:extLst>
              <a:ext uri="{FF2B5EF4-FFF2-40B4-BE49-F238E27FC236}">
                <a16:creationId xmlns:a16="http://schemas.microsoft.com/office/drawing/2014/main" id="{00000000-0008-0000-0400-0000AB04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1196" name="Oval 1195">
            <a:extLst>
              <a:ext uri="{FF2B5EF4-FFF2-40B4-BE49-F238E27FC236}">
                <a16:creationId xmlns:a16="http://schemas.microsoft.com/office/drawing/2014/main" id="{00000000-0008-0000-0400-0000AC04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98" name="Straight Connector 1197">
            <a:extLst>
              <a:ext uri="{FF2B5EF4-FFF2-40B4-BE49-F238E27FC236}">
                <a16:creationId xmlns:a16="http://schemas.microsoft.com/office/drawing/2014/main" id="{00000000-0008-0000-0400-0000AE040000}"/>
              </a:ext>
            </a:extLst>
          </xdr:cNvPr>
          <xdr:cNvCxnSpPr>
            <a:cxnSpLocks/>
            <a:stCxn id="1190" idx="3"/>
            <a:endCxn id="1202"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1199" name="Straight Connector 1198">
            <a:extLst>
              <a:ext uri="{FF2B5EF4-FFF2-40B4-BE49-F238E27FC236}">
                <a16:creationId xmlns:a16="http://schemas.microsoft.com/office/drawing/2014/main" id="{00000000-0008-0000-0400-0000AF04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1200" name="Straight Connector 1199">
            <a:extLst>
              <a:ext uri="{FF2B5EF4-FFF2-40B4-BE49-F238E27FC236}">
                <a16:creationId xmlns:a16="http://schemas.microsoft.com/office/drawing/2014/main" id="{00000000-0008-0000-0400-0000B0040000}"/>
              </a:ext>
            </a:extLst>
          </xdr:cNvPr>
          <xdr:cNvCxnSpPr/>
        </xdr:nvCxnSpPr>
        <xdr:spPr>
          <a:xfrm>
            <a:off x="3535708" y="3337567"/>
            <a:ext cx="548610" cy="0"/>
          </a:xfrm>
          <a:prstGeom prst="line">
            <a:avLst/>
          </a:prstGeom>
          <a:noFill/>
          <a:ln w="38100" cap="rnd">
            <a:solidFill>
              <a:schemeClr val="accent4"/>
            </a:solidFill>
          </a:ln>
        </xdr:spPr>
      </xdr:cxnSp>
      <xdr:cxnSp macro="">
        <xdr:nvCxnSpPr>
          <xdr:cNvPr id="1201" name="Straight Connector 1200">
            <a:extLst>
              <a:ext uri="{FF2B5EF4-FFF2-40B4-BE49-F238E27FC236}">
                <a16:creationId xmlns:a16="http://schemas.microsoft.com/office/drawing/2014/main" id="{00000000-0008-0000-0400-0000B104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1202" name="TextBox 39">
            <a:extLst>
              <a:ext uri="{FF2B5EF4-FFF2-40B4-BE49-F238E27FC236}">
                <a16:creationId xmlns:a16="http://schemas.microsoft.com/office/drawing/2014/main" id="{00000000-0008-0000-0400-0000B204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70</xdr:col>
      <xdr:colOff>2930</xdr:colOff>
      <xdr:row>28</xdr:row>
      <xdr:rowOff>258318</xdr:rowOff>
    </xdr:from>
    <xdr:to>
      <xdr:col>76</xdr:col>
      <xdr:colOff>0</xdr:colOff>
      <xdr:row>36</xdr:row>
      <xdr:rowOff>258318</xdr:rowOff>
    </xdr:to>
    <xdr:grpSp>
      <xdr:nvGrpSpPr>
        <xdr:cNvPr id="1203" name="Group 1202">
          <a:extLst>
            <a:ext uri="{FF2B5EF4-FFF2-40B4-BE49-F238E27FC236}">
              <a16:creationId xmlns:a16="http://schemas.microsoft.com/office/drawing/2014/main" id="{00000000-0008-0000-0400-0000B3040000}"/>
            </a:ext>
          </a:extLst>
        </xdr:cNvPr>
        <xdr:cNvGrpSpPr/>
      </xdr:nvGrpSpPr>
      <xdr:grpSpPr>
        <a:xfrm>
          <a:off x="18671930" y="7725918"/>
          <a:ext cx="1597270" cy="2133600"/>
          <a:chOff x="2438434" y="1691659"/>
          <a:chExt cx="1645908" cy="2194542"/>
        </a:xfrm>
      </xdr:grpSpPr>
      <xdr:sp macro="" textlink="">
        <xdr:nvSpPr>
          <xdr:cNvPr id="1204" name="Rectangle 1203">
            <a:extLst>
              <a:ext uri="{FF2B5EF4-FFF2-40B4-BE49-F238E27FC236}">
                <a16:creationId xmlns:a16="http://schemas.microsoft.com/office/drawing/2014/main" id="{00000000-0008-0000-0400-0000B4040000}"/>
              </a:ext>
            </a:extLst>
          </xdr:cNvPr>
          <xdr:cNvSpPr/>
        </xdr:nvSpPr>
        <xdr:spPr>
          <a:xfrm>
            <a:off x="2438440" y="1691659"/>
            <a:ext cx="1645878" cy="2194542"/>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05" name="Rectangle 1204">
            <a:extLst>
              <a:ext uri="{FF2B5EF4-FFF2-40B4-BE49-F238E27FC236}">
                <a16:creationId xmlns:a16="http://schemas.microsoft.com/office/drawing/2014/main" id="{00000000-0008-0000-0400-0000B504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06" name="TextBox 31">
            <a:extLst>
              <a:ext uri="{FF2B5EF4-FFF2-40B4-BE49-F238E27FC236}">
                <a16:creationId xmlns:a16="http://schemas.microsoft.com/office/drawing/2014/main" id="{00000000-0008-0000-0400-0000B6040000}"/>
              </a:ext>
            </a:extLst>
          </xdr:cNvPr>
          <xdr:cNvSpPr txBox="1">
            <a:spLocks noChangeAspect="1"/>
          </xdr:cNvSpPr>
        </xdr:nvSpPr>
        <xdr:spPr>
          <a:xfrm>
            <a:off x="3535708" y="2788940"/>
            <a:ext cx="548634" cy="1097256"/>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a:p>
            <a:pPr algn="ctr"/>
            <a:r>
              <a:rPr lang="en-US" b="1">
                <a:solidFill>
                  <a:srgbClr val="00B050"/>
                </a:solidFill>
                <a:latin typeface="Arial" panose="020B0604020202020204" pitchFamily="34" charset="0"/>
                <a:cs typeface="Arial" panose="020B0604020202020204" pitchFamily="34" charset="0"/>
              </a:rPr>
              <a:t>DB</a:t>
            </a:r>
          </a:p>
        </xdr:txBody>
      </xdr:sp>
      <xdr:sp macro="" textlink="">
        <xdr:nvSpPr>
          <xdr:cNvPr id="1207" name="TextBox 32">
            <a:extLst>
              <a:ext uri="{FF2B5EF4-FFF2-40B4-BE49-F238E27FC236}">
                <a16:creationId xmlns:a16="http://schemas.microsoft.com/office/drawing/2014/main" id="{00000000-0008-0000-0400-0000B7040000}"/>
              </a:ext>
            </a:extLst>
          </xdr:cNvPr>
          <xdr:cNvSpPr txBox="1">
            <a:spLocks noChangeAspect="1"/>
          </xdr:cNvSpPr>
        </xdr:nvSpPr>
        <xdr:spPr>
          <a:xfrm>
            <a:off x="2438440" y="169165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1208" name="TextBox 33">
            <a:extLst>
              <a:ext uri="{FF2B5EF4-FFF2-40B4-BE49-F238E27FC236}">
                <a16:creationId xmlns:a16="http://schemas.microsoft.com/office/drawing/2014/main" id="{00000000-0008-0000-0400-0000B804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209" name="TextBox 34">
            <a:extLst>
              <a:ext uri="{FF2B5EF4-FFF2-40B4-BE49-F238E27FC236}">
                <a16:creationId xmlns:a16="http://schemas.microsoft.com/office/drawing/2014/main" id="{00000000-0008-0000-0400-0000B9040000}"/>
              </a:ext>
            </a:extLst>
          </xdr:cNvPr>
          <xdr:cNvSpPr txBox="1">
            <a:spLocks noChangeAspect="1"/>
          </xdr:cNvSpPr>
        </xdr:nvSpPr>
        <xdr:spPr>
          <a:xfrm>
            <a:off x="2438440" y="224029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1210" name="TextBox 35">
            <a:extLst>
              <a:ext uri="{FF2B5EF4-FFF2-40B4-BE49-F238E27FC236}">
                <a16:creationId xmlns:a16="http://schemas.microsoft.com/office/drawing/2014/main" id="{00000000-0008-0000-0400-0000BA04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1211" name="Straight Connector 1210">
            <a:extLst>
              <a:ext uri="{FF2B5EF4-FFF2-40B4-BE49-F238E27FC236}">
                <a16:creationId xmlns:a16="http://schemas.microsoft.com/office/drawing/2014/main" id="{00000000-0008-0000-0400-0000BB040000}"/>
              </a:ext>
            </a:extLst>
          </xdr:cNvPr>
          <xdr:cNvCxnSpPr/>
        </xdr:nvCxnSpPr>
        <xdr:spPr>
          <a:xfrm flipH="1">
            <a:off x="2987074" y="1691659"/>
            <a:ext cx="548634" cy="0"/>
          </a:xfrm>
          <a:prstGeom prst="line">
            <a:avLst/>
          </a:prstGeom>
          <a:noFill/>
          <a:ln w="38100" cap="rnd">
            <a:solidFill>
              <a:schemeClr val="accent4"/>
            </a:solidFill>
          </a:ln>
        </xdr:spPr>
      </xdr:cxnSp>
      <xdr:sp macro="" textlink="">
        <xdr:nvSpPr>
          <xdr:cNvPr id="1212" name="TextBox 37">
            <a:extLst>
              <a:ext uri="{FF2B5EF4-FFF2-40B4-BE49-F238E27FC236}">
                <a16:creationId xmlns:a16="http://schemas.microsoft.com/office/drawing/2014/main" id="{00000000-0008-0000-0400-0000BC040000}"/>
              </a:ext>
            </a:extLst>
          </xdr:cNvPr>
          <xdr:cNvSpPr txBox="1">
            <a:spLocks noChangeAspect="1"/>
          </xdr:cNvSpPr>
        </xdr:nvSpPr>
        <xdr:spPr>
          <a:xfrm>
            <a:off x="2438434" y="3337555"/>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1213" name="TextBox 42">
            <a:extLst>
              <a:ext uri="{FF2B5EF4-FFF2-40B4-BE49-F238E27FC236}">
                <a16:creationId xmlns:a16="http://schemas.microsoft.com/office/drawing/2014/main" id="{00000000-0008-0000-0400-0000BD040000}"/>
              </a:ext>
            </a:extLst>
          </xdr:cNvPr>
          <xdr:cNvSpPr txBox="1">
            <a:spLocks noChangeAspect="1"/>
          </xdr:cNvSpPr>
        </xdr:nvSpPr>
        <xdr:spPr>
          <a:xfrm>
            <a:off x="2987068" y="3337561"/>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1214" name="Oval 1213">
            <a:extLst>
              <a:ext uri="{FF2B5EF4-FFF2-40B4-BE49-F238E27FC236}">
                <a16:creationId xmlns:a16="http://schemas.microsoft.com/office/drawing/2014/main" id="{00000000-0008-0000-0400-0000BE04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15" name="Oval 1214">
            <a:extLst>
              <a:ext uri="{FF2B5EF4-FFF2-40B4-BE49-F238E27FC236}">
                <a16:creationId xmlns:a16="http://schemas.microsoft.com/office/drawing/2014/main" id="{00000000-0008-0000-0400-0000BF04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16" name="Oval 1215">
            <a:extLst>
              <a:ext uri="{FF2B5EF4-FFF2-40B4-BE49-F238E27FC236}">
                <a16:creationId xmlns:a16="http://schemas.microsoft.com/office/drawing/2014/main" id="{00000000-0008-0000-0400-0000C004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17" name="Straight Connector 1216">
            <a:extLst>
              <a:ext uri="{FF2B5EF4-FFF2-40B4-BE49-F238E27FC236}">
                <a16:creationId xmlns:a16="http://schemas.microsoft.com/office/drawing/2014/main" id="{00000000-0008-0000-0400-0000C1040000}"/>
              </a:ext>
            </a:extLst>
          </xdr:cNvPr>
          <xdr:cNvCxnSpPr>
            <a:cxnSpLocks/>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1218" name="Straight Connector 1217">
            <a:extLst>
              <a:ext uri="{FF2B5EF4-FFF2-40B4-BE49-F238E27FC236}">
                <a16:creationId xmlns:a16="http://schemas.microsoft.com/office/drawing/2014/main" id="{00000000-0008-0000-0400-0000C204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grpSp>
    <xdr:clientData/>
  </xdr:twoCellAnchor>
  <xdr:twoCellAnchor>
    <xdr:from>
      <xdr:col>67</xdr:col>
      <xdr:colOff>4201</xdr:colOff>
      <xdr:row>28</xdr:row>
      <xdr:rowOff>262209</xdr:rowOff>
    </xdr:from>
    <xdr:to>
      <xdr:col>69</xdr:col>
      <xdr:colOff>2929</xdr:colOff>
      <xdr:row>31</xdr:row>
      <xdr:rowOff>0</xdr:rowOff>
    </xdr:to>
    <xdr:grpSp>
      <xdr:nvGrpSpPr>
        <xdr:cNvPr id="1219" name="Group 1218">
          <a:extLst>
            <a:ext uri="{FF2B5EF4-FFF2-40B4-BE49-F238E27FC236}">
              <a16:creationId xmlns:a16="http://schemas.microsoft.com/office/drawing/2014/main" id="{00000000-0008-0000-0400-0000C3040000}"/>
            </a:ext>
          </a:extLst>
        </xdr:cNvPr>
        <xdr:cNvGrpSpPr/>
      </xdr:nvGrpSpPr>
      <xdr:grpSpPr>
        <a:xfrm>
          <a:off x="17873101" y="7729809"/>
          <a:ext cx="532128" cy="537891"/>
          <a:chOff x="18302468" y="7957595"/>
          <a:chExt cx="530507" cy="530506"/>
        </a:xfrm>
      </xdr:grpSpPr>
      <xdr:sp macro="" textlink="">
        <xdr:nvSpPr>
          <xdr:cNvPr id="1220" name="Rectangle 1219">
            <a:extLst>
              <a:ext uri="{FF2B5EF4-FFF2-40B4-BE49-F238E27FC236}">
                <a16:creationId xmlns:a16="http://schemas.microsoft.com/office/drawing/2014/main" id="{00000000-0008-0000-0400-0000C404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221" name="Group 1220">
            <a:extLst>
              <a:ext uri="{FF2B5EF4-FFF2-40B4-BE49-F238E27FC236}">
                <a16:creationId xmlns:a16="http://schemas.microsoft.com/office/drawing/2014/main" id="{00000000-0008-0000-0400-0000C5040000}"/>
              </a:ext>
            </a:extLst>
          </xdr:cNvPr>
          <xdr:cNvGrpSpPr/>
        </xdr:nvGrpSpPr>
        <xdr:grpSpPr>
          <a:xfrm>
            <a:off x="18302468" y="7957596"/>
            <a:ext cx="530506" cy="530505"/>
            <a:chOff x="19062804" y="7957596"/>
            <a:chExt cx="530506" cy="530505"/>
          </a:xfrm>
        </xdr:grpSpPr>
        <xdr:grpSp>
          <xdr:nvGrpSpPr>
            <xdr:cNvPr id="1222" name="Group 1221">
              <a:extLst>
                <a:ext uri="{FF2B5EF4-FFF2-40B4-BE49-F238E27FC236}">
                  <a16:creationId xmlns:a16="http://schemas.microsoft.com/office/drawing/2014/main" id="{00000000-0008-0000-0400-0000C6040000}"/>
                </a:ext>
              </a:extLst>
            </xdr:cNvPr>
            <xdr:cNvGrpSpPr/>
          </xdr:nvGrpSpPr>
          <xdr:grpSpPr>
            <a:xfrm>
              <a:off x="19062804" y="7957596"/>
              <a:ext cx="530506" cy="530505"/>
              <a:chOff x="19098228" y="7957596"/>
              <a:chExt cx="530506" cy="530505"/>
            </a:xfrm>
          </xdr:grpSpPr>
          <xdr:cxnSp macro="">
            <xdr:nvCxnSpPr>
              <xdr:cNvPr id="1226" name="Straight Connector 1225">
                <a:extLst>
                  <a:ext uri="{FF2B5EF4-FFF2-40B4-BE49-F238E27FC236}">
                    <a16:creationId xmlns:a16="http://schemas.microsoft.com/office/drawing/2014/main" id="{00000000-0008-0000-0400-0000CA040000}"/>
                  </a:ext>
                </a:extLst>
              </xdr:cNvPr>
              <xdr:cNvCxnSpPr/>
            </xdr:nvCxnSpPr>
            <xdr:spPr>
              <a:xfrm>
                <a:off x="19098228" y="8222848"/>
                <a:ext cx="530506" cy="0"/>
              </a:xfrm>
              <a:prstGeom prst="line">
                <a:avLst/>
              </a:prstGeom>
              <a:noFill/>
              <a:ln w="38100" cap="rnd">
                <a:solidFill>
                  <a:srgbClr val="00B0F0"/>
                </a:solidFill>
              </a:ln>
            </xdr:spPr>
          </xdr:cxnSp>
          <xdr:cxnSp macro="">
            <xdr:nvCxnSpPr>
              <xdr:cNvPr id="1227" name="Straight Connector 1226">
                <a:extLst>
                  <a:ext uri="{FF2B5EF4-FFF2-40B4-BE49-F238E27FC236}">
                    <a16:creationId xmlns:a16="http://schemas.microsoft.com/office/drawing/2014/main" id="{00000000-0008-0000-0400-0000CB040000}"/>
                  </a:ext>
                </a:extLst>
              </xdr:cNvPr>
              <xdr:cNvCxnSpPr/>
            </xdr:nvCxnSpPr>
            <xdr:spPr>
              <a:xfrm flipV="1">
                <a:off x="19363481" y="7957596"/>
                <a:ext cx="0" cy="530505"/>
              </a:xfrm>
              <a:prstGeom prst="line">
                <a:avLst/>
              </a:prstGeom>
              <a:noFill/>
              <a:ln w="38100" cap="rnd">
                <a:solidFill>
                  <a:srgbClr val="00B0F0"/>
                </a:solidFill>
              </a:ln>
            </xdr:spPr>
          </xdr:cxnSp>
        </xdr:grpSp>
        <xdr:grpSp>
          <xdr:nvGrpSpPr>
            <xdr:cNvPr id="1223" name="Group 1222">
              <a:extLst>
                <a:ext uri="{FF2B5EF4-FFF2-40B4-BE49-F238E27FC236}">
                  <a16:creationId xmlns:a16="http://schemas.microsoft.com/office/drawing/2014/main" id="{00000000-0008-0000-0400-0000C7040000}"/>
                </a:ext>
              </a:extLst>
            </xdr:cNvPr>
            <xdr:cNvGrpSpPr/>
          </xdr:nvGrpSpPr>
          <xdr:grpSpPr>
            <a:xfrm>
              <a:off x="19190897" y="8026928"/>
              <a:ext cx="274320" cy="333080"/>
              <a:chOff x="18762128" y="7960615"/>
              <a:chExt cx="274320" cy="333080"/>
            </a:xfrm>
          </xdr:grpSpPr>
          <xdr:sp macro="" textlink="">
            <xdr:nvSpPr>
              <xdr:cNvPr id="1224" name="Rectangle 1223">
                <a:extLst>
                  <a:ext uri="{FF2B5EF4-FFF2-40B4-BE49-F238E27FC236}">
                    <a16:creationId xmlns:a16="http://schemas.microsoft.com/office/drawing/2014/main" id="{00000000-0008-0000-0400-0000C804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25" name="Arc 1224">
                <a:extLst>
                  <a:ext uri="{FF2B5EF4-FFF2-40B4-BE49-F238E27FC236}">
                    <a16:creationId xmlns:a16="http://schemas.microsoft.com/office/drawing/2014/main" id="{00000000-0008-0000-0400-0000C904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rgbClr val="00B0F0"/>
                </a:solidFill>
              </a:ln>
            </xdr:spPr>
            <xdr:txBody>
              <a:bodyPr vertOverflow="clip" horzOverflow="clip" rtlCol="0" anchor="t"/>
              <a:lstStyle/>
              <a:p>
                <a:pPr algn="l"/>
                <a:endParaRPr lang="en-US" sz="1100"/>
              </a:p>
            </xdr:txBody>
          </xdr:sp>
        </xdr:grpSp>
      </xdr:grpSp>
    </xdr:grpSp>
    <xdr:clientData/>
  </xdr:twoCellAnchor>
  <xdr:twoCellAnchor>
    <xdr:from>
      <xdr:col>69</xdr:col>
      <xdr:colOff>2929</xdr:colOff>
      <xdr:row>29</xdr:row>
      <xdr:rowOff>258320</xdr:rowOff>
    </xdr:from>
    <xdr:to>
      <xdr:col>70</xdr:col>
      <xdr:colOff>2936</xdr:colOff>
      <xdr:row>29</xdr:row>
      <xdr:rowOff>264455</xdr:rowOff>
    </xdr:to>
    <xdr:cxnSp macro="">
      <xdr:nvCxnSpPr>
        <xdr:cNvPr id="1228" name="Elbow Connector 2132">
          <a:extLst>
            <a:ext uri="{FF2B5EF4-FFF2-40B4-BE49-F238E27FC236}">
              <a16:creationId xmlns:a16="http://schemas.microsoft.com/office/drawing/2014/main" id="{00000000-0008-0000-0400-0000CC040000}"/>
            </a:ext>
          </a:extLst>
        </xdr:cNvPr>
        <xdr:cNvCxnSpPr>
          <a:stCxn id="1220" idx="3"/>
          <a:endCxn id="1207" idx="1"/>
        </xdr:cNvCxnSpPr>
      </xdr:nvCxnSpPr>
      <xdr:spPr>
        <a:xfrm flipV="1">
          <a:off x="18405229" y="7992620"/>
          <a:ext cx="266707" cy="6135"/>
        </a:xfrm>
        <a:prstGeom prst="bentConnector3">
          <a:avLst>
            <a:gd name="adj1" fmla="val 50000"/>
          </a:avLst>
        </a:prstGeom>
        <a:noFill/>
        <a:ln w="38100" cap="rnd">
          <a:solidFill>
            <a:srgbClr val="00B0F0"/>
          </a:solidFill>
          <a:prstDash val="lgDashDotDot"/>
        </a:ln>
      </xdr:spPr>
    </xdr:cxnSp>
    <xdr:clientData/>
  </xdr:twoCellAnchor>
  <xdr:twoCellAnchor>
    <xdr:from>
      <xdr:col>68</xdr:col>
      <xdr:colOff>3564</xdr:colOff>
      <xdr:row>31</xdr:row>
      <xdr:rowOff>0</xdr:rowOff>
    </xdr:from>
    <xdr:to>
      <xdr:col>70</xdr:col>
      <xdr:colOff>2935</xdr:colOff>
      <xdr:row>31</xdr:row>
      <xdr:rowOff>258324</xdr:rowOff>
    </xdr:to>
    <xdr:cxnSp macro="">
      <xdr:nvCxnSpPr>
        <xdr:cNvPr id="1229" name="Elbow Connector 2132">
          <a:extLst>
            <a:ext uri="{FF2B5EF4-FFF2-40B4-BE49-F238E27FC236}">
              <a16:creationId xmlns:a16="http://schemas.microsoft.com/office/drawing/2014/main" id="{00000000-0008-0000-0400-0000CD040000}"/>
            </a:ext>
          </a:extLst>
        </xdr:cNvPr>
        <xdr:cNvCxnSpPr>
          <a:stCxn id="1220" idx="2"/>
          <a:endCxn id="1209" idx="1"/>
        </xdr:cNvCxnSpPr>
      </xdr:nvCxnSpPr>
      <xdr:spPr>
        <a:xfrm rot="16200000" flipH="1">
          <a:off x="18276388" y="8130476"/>
          <a:ext cx="258324" cy="532771"/>
        </a:xfrm>
        <a:prstGeom prst="bentConnector2">
          <a:avLst/>
        </a:prstGeom>
        <a:noFill/>
        <a:ln w="38100" cap="rnd">
          <a:solidFill>
            <a:srgbClr val="00B0F0"/>
          </a:solidFill>
          <a:prstDash val="lgDashDotDot"/>
        </a:ln>
      </xdr:spPr>
    </xdr:cxnSp>
    <xdr:clientData/>
  </xdr:twoCellAnchor>
  <xdr:twoCellAnchor>
    <xdr:from>
      <xdr:col>95</xdr:col>
      <xdr:colOff>0</xdr:colOff>
      <xdr:row>45</xdr:row>
      <xdr:rowOff>1</xdr:rowOff>
    </xdr:from>
    <xdr:to>
      <xdr:col>101</xdr:col>
      <xdr:colOff>2539</xdr:colOff>
      <xdr:row>51</xdr:row>
      <xdr:rowOff>0</xdr:rowOff>
    </xdr:to>
    <xdr:grpSp>
      <xdr:nvGrpSpPr>
        <xdr:cNvPr id="1241" name="Group 1240">
          <a:extLst>
            <a:ext uri="{FF2B5EF4-FFF2-40B4-BE49-F238E27FC236}">
              <a16:creationId xmlns:a16="http://schemas.microsoft.com/office/drawing/2014/main" id="{00000000-0008-0000-0400-0000D9040000}"/>
            </a:ext>
          </a:extLst>
        </xdr:cNvPr>
        <xdr:cNvGrpSpPr/>
      </xdr:nvGrpSpPr>
      <xdr:grpSpPr>
        <a:xfrm>
          <a:off x="25336500" y="12001501"/>
          <a:ext cx="1602739" cy="1600199"/>
          <a:chOff x="2438410" y="1691640"/>
          <a:chExt cx="1645932" cy="1645927"/>
        </a:xfrm>
      </xdr:grpSpPr>
      <xdr:sp macro="" textlink="">
        <xdr:nvSpPr>
          <xdr:cNvPr id="1242" name="Rectangle 1241">
            <a:extLst>
              <a:ext uri="{FF2B5EF4-FFF2-40B4-BE49-F238E27FC236}">
                <a16:creationId xmlns:a16="http://schemas.microsoft.com/office/drawing/2014/main" id="{00000000-0008-0000-0400-0000DA04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43" name="Straight Connector 1242">
            <a:extLst>
              <a:ext uri="{FF2B5EF4-FFF2-40B4-BE49-F238E27FC236}">
                <a16:creationId xmlns:a16="http://schemas.microsoft.com/office/drawing/2014/main" id="{00000000-0008-0000-0400-0000DB04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1244" name="Oval 1243">
            <a:extLst>
              <a:ext uri="{FF2B5EF4-FFF2-40B4-BE49-F238E27FC236}">
                <a16:creationId xmlns:a16="http://schemas.microsoft.com/office/drawing/2014/main" id="{00000000-0008-0000-0400-0000DC04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45" name="Oval 1244">
            <a:extLst>
              <a:ext uri="{FF2B5EF4-FFF2-40B4-BE49-F238E27FC236}">
                <a16:creationId xmlns:a16="http://schemas.microsoft.com/office/drawing/2014/main" id="{00000000-0008-0000-0400-0000DD04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46" name="TextBox 27">
            <a:extLst>
              <a:ext uri="{FF2B5EF4-FFF2-40B4-BE49-F238E27FC236}">
                <a16:creationId xmlns:a16="http://schemas.microsoft.com/office/drawing/2014/main" id="{00000000-0008-0000-0400-0000DE04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1247" name="TextBox 38">
            <a:extLst>
              <a:ext uri="{FF2B5EF4-FFF2-40B4-BE49-F238E27FC236}">
                <a16:creationId xmlns:a16="http://schemas.microsoft.com/office/drawing/2014/main" id="{00000000-0008-0000-0400-0000DF04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1248" name="TextBox 40">
            <a:extLst>
              <a:ext uri="{FF2B5EF4-FFF2-40B4-BE49-F238E27FC236}">
                <a16:creationId xmlns:a16="http://schemas.microsoft.com/office/drawing/2014/main" id="{00000000-0008-0000-0400-0000E004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1249" name="TextBox 41">
            <a:extLst>
              <a:ext uri="{FF2B5EF4-FFF2-40B4-BE49-F238E27FC236}">
                <a16:creationId xmlns:a16="http://schemas.microsoft.com/office/drawing/2014/main" id="{00000000-0008-0000-0400-0000E104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1250" name="Straight Connector 1249">
            <a:extLst>
              <a:ext uri="{FF2B5EF4-FFF2-40B4-BE49-F238E27FC236}">
                <a16:creationId xmlns:a16="http://schemas.microsoft.com/office/drawing/2014/main" id="{00000000-0008-0000-0400-0000E204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1251" name="Straight Connector 1250">
            <a:extLst>
              <a:ext uri="{FF2B5EF4-FFF2-40B4-BE49-F238E27FC236}">
                <a16:creationId xmlns:a16="http://schemas.microsoft.com/office/drawing/2014/main" id="{00000000-0008-0000-0400-0000E304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1252" name="Straight Connector 1251">
            <a:extLst>
              <a:ext uri="{FF2B5EF4-FFF2-40B4-BE49-F238E27FC236}">
                <a16:creationId xmlns:a16="http://schemas.microsoft.com/office/drawing/2014/main" id="{00000000-0008-0000-0400-0000E404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1253" name="Oval 1252">
            <a:extLst>
              <a:ext uri="{FF2B5EF4-FFF2-40B4-BE49-F238E27FC236}">
                <a16:creationId xmlns:a16="http://schemas.microsoft.com/office/drawing/2014/main" id="{00000000-0008-0000-0400-0000E504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54" name="Straight Connector 1253">
            <a:extLst>
              <a:ext uri="{FF2B5EF4-FFF2-40B4-BE49-F238E27FC236}">
                <a16:creationId xmlns:a16="http://schemas.microsoft.com/office/drawing/2014/main" id="{00000000-0008-0000-0400-0000E6040000}"/>
              </a:ext>
            </a:extLst>
          </xdr:cNvPr>
          <xdr:cNvCxnSpPr>
            <a:cxnSpLocks/>
            <a:stCxn id="1248" idx="3"/>
            <a:endCxn id="1258"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1255" name="Straight Connector 1254">
            <a:extLst>
              <a:ext uri="{FF2B5EF4-FFF2-40B4-BE49-F238E27FC236}">
                <a16:creationId xmlns:a16="http://schemas.microsoft.com/office/drawing/2014/main" id="{00000000-0008-0000-0400-0000E704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1256" name="Straight Connector 1255">
            <a:extLst>
              <a:ext uri="{FF2B5EF4-FFF2-40B4-BE49-F238E27FC236}">
                <a16:creationId xmlns:a16="http://schemas.microsoft.com/office/drawing/2014/main" id="{00000000-0008-0000-0400-0000E8040000}"/>
              </a:ext>
            </a:extLst>
          </xdr:cNvPr>
          <xdr:cNvCxnSpPr/>
        </xdr:nvCxnSpPr>
        <xdr:spPr>
          <a:xfrm>
            <a:off x="3535708" y="3337567"/>
            <a:ext cx="548610" cy="0"/>
          </a:xfrm>
          <a:prstGeom prst="line">
            <a:avLst/>
          </a:prstGeom>
          <a:noFill/>
          <a:ln w="38100" cap="rnd">
            <a:solidFill>
              <a:schemeClr val="accent4"/>
            </a:solidFill>
          </a:ln>
        </xdr:spPr>
      </xdr:cxnSp>
      <xdr:cxnSp macro="">
        <xdr:nvCxnSpPr>
          <xdr:cNvPr id="1257" name="Straight Connector 1256">
            <a:extLst>
              <a:ext uri="{FF2B5EF4-FFF2-40B4-BE49-F238E27FC236}">
                <a16:creationId xmlns:a16="http://schemas.microsoft.com/office/drawing/2014/main" id="{00000000-0008-0000-0400-0000E904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1258" name="TextBox 39">
            <a:extLst>
              <a:ext uri="{FF2B5EF4-FFF2-40B4-BE49-F238E27FC236}">
                <a16:creationId xmlns:a16="http://schemas.microsoft.com/office/drawing/2014/main" id="{00000000-0008-0000-0400-0000EA04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52</xdr:col>
      <xdr:colOff>0</xdr:colOff>
      <xdr:row>30</xdr:row>
      <xdr:rowOff>258318</xdr:rowOff>
    </xdr:from>
    <xdr:to>
      <xdr:col>65</xdr:col>
      <xdr:colOff>0</xdr:colOff>
      <xdr:row>32</xdr:row>
      <xdr:rowOff>263725</xdr:rowOff>
    </xdr:to>
    <xdr:grpSp>
      <xdr:nvGrpSpPr>
        <xdr:cNvPr id="1259" name="Group 1258">
          <a:extLst>
            <a:ext uri="{FF2B5EF4-FFF2-40B4-BE49-F238E27FC236}">
              <a16:creationId xmlns:a16="http://schemas.microsoft.com/office/drawing/2014/main" id="{00000000-0008-0000-0400-0000EB040000}"/>
            </a:ext>
          </a:extLst>
        </xdr:cNvPr>
        <xdr:cNvGrpSpPr/>
      </xdr:nvGrpSpPr>
      <xdr:grpSpPr>
        <a:xfrm>
          <a:off x="13868400" y="8259318"/>
          <a:ext cx="3467100" cy="538807"/>
          <a:chOff x="2298237" y="2514603"/>
          <a:chExt cx="3797763" cy="548647"/>
        </a:xfrm>
      </xdr:grpSpPr>
      <xdr:sp macro="" textlink="">
        <xdr:nvSpPr>
          <xdr:cNvPr id="1260" name="Rounded Rectangle 1129">
            <a:extLst>
              <a:ext uri="{FF2B5EF4-FFF2-40B4-BE49-F238E27FC236}">
                <a16:creationId xmlns:a16="http://schemas.microsoft.com/office/drawing/2014/main" id="{00000000-0008-0000-0400-0000EC04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61" name="TextBox 126">
            <a:extLst>
              <a:ext uri="{FF2B5EF4-FFF2-40B4-BE49-F238E27FC236}">
                <a16:creationId xmlns:a16="http://schemas.microsoft.com/office/drawing/2014/main" id="{00000000-0008-0000-0400-0000ED04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Off</a:t>
            </a:r>
          </a:p>
        </xdr:txBody>
      </xdr:sp>
      <xdr:sp macro="" textlink="">
        <xdr:nvSpPr>
          <xdr:cNvPr id="1262" name="TextBox 101">
            <a:extLst>
              <a:ext uri="{FF2B5EF4-FFF2-40B4-BE49-F238E27FC236}">
                <a16:creationId xmlns:a16="http://schemas.microsoft.com/office/drawing/2014/main" id="{00000000-0008-0000-0400-0000EE040000}"/>
              </a:ext>
            </a:extLst>
          </xdr:cNvPr>
          <xdr:cNvSpPr txBox="1">
            <a:spLocks noChangeAspect="1"/>
          </xdr:cNvSpPr>
        </xdr:nvSpPr>
        <xdr:spPr>
          <a:xfrm flipH="1">
            <a:off x="2298237" y="2514610"/>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SystemOffDi</a:t>
            </a:r>
            <a:endParaRPr lang="en-US" baseline="-25000">
              <a:solidFill>
                <a:schemeClr val="bg1"/>
              </a:solidFill>
              <a:latin typeface="Comic Sans MS" panose="030F0702030302020204" pitchFamily="66" charset="0"/>
            </a:endParaRPr>
          </a:p>
        </xdr:txBody>
      </xdr:sp>
      <xdr:sp macro="" textlink="">
        <xdr:nvSpPr>
          <xdr:cNvPr id="1263" name="TextBox 123">
            <a:extLst>
              <a:ext uri="{FF2B5EF4-FFF2-40B4-BE49-F238E27FC236}">
                <a16:creationId xmlns:a16="http://schemas.microsoft.com/office/drawing/2014/main" id="{00000000-0008-0000-0400-0000EF04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1264" name="Rectangle 1263">
            <a:extLst>
              <a:ext uri="{FF2B5EF4-FFF2-40B4-BE49-F238E27FC236}">
                <a16:creationId xmlns:a16="http://schemas.microsoft.com/office/drawing/2014/main" id="{00000000-0008-0000-0400-0000F0040000}"/>
              </a:ext>
            </a:extLst>
          </xdr:cNvPr>
          <xdr:cNvSpPr/>
        </xdr:nvSpPr>
        <xdr:spPr>
          <a:xfrm>
            <a:off x="4009176" y="2514610"/>
            <a:ext cx="1263871"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65" name="Rectangle 1264">
            <a:extLst>
              <a:ext uri="{FF2B5EF4-FFF2-40B4-BE49-F238E27FC236}">
                <a16:creationId xmlns:a16="http://schemas.microsoft.com/office/drawing/2014/main" id="{00000000-0008-0000-0400-0000F1040000}"/>
              </a:ext>
            </a:extLst>
          </xdr:cNvPr>
          <xdr:cNvSpPr/>
        </xdr:nvSpPr>
        <xdr:spPr>
          <a:xfrm>
            <a:off x="2298238" y="2514639"/>
            <a:ext cx="1710938"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65</xdr:col>
      <xdr:colOff>0</xdr:colOff>
      <xdr:row>31</xdr:row>
      <xdr:rowOff>258324</xdr:rowOff>
    </xdr:from>
    <xdr:to>
      <xdr:col>70</xdr:col>
      <xdr:colOff>2936</xdr:colOff>
      <xdr:row>31</xdr:row>
      <xdr:rowOff>261021</xdr:rowOff>
    </xdr:to>
    <xdr:cxnSp macro="">
      <xdr:nvCxnSpPr>
        <xdr:cNvPr id="1266" name="Elbow Connector 2132">
          <a:extLst>
            <a:ext uri="{FF2B5EF4-FFF2-40B4-BE49-F238E27FC236}">
              <a16:creationId xmlns:a16="http://schemas.microsoft.com/office/drawing/2014/main" id="{00000000-0008-0000-0400-0000F2040000}"/>
            </a:ext>
          </a:extLst>
        </xdr:cNvPr>
        <xdr:cNvCxnSpPr>
          <a:stCxn id="1263" idx="3"/>
          <a:endCxn id="1209" idx="1"/>
        </xdr:cNvCxnSpPr>
      </xdr:nvCxnSpPr>
      <xdr:spPr>
        <a:xfrm flipV="1">
          <a:off x="17335500" y="8526024"/>
          <a:ext cx="1336436" cy="2697"/>
        </a:xfrm>
        <a:prstGeom prst="bentConnector3">
          <a:avLst>
            <a:gd name="adj1" fmla="val 50000"/>
          </a:avLst>
        </a:prstGeom>
        <a:noFill/>
        <a:ln w="38100" cap="rnd">
          <a:solidFill>
            <a:srgbClr val="00B0F0"/>
          </a:solidFill>
          <a:prstDash val="lgDashDotDot"/>
        </a:ln>
      </xdr:spPr>
    </xdr:cxnSp>
    <xdr:clientData/>
  </xdr:twoCellAnchor>
  <xdr:twoCellAnchor>
    <xdr:from>
      <xdr:col>70</xdr:col>
      <xdr:colOff>11774</xdr:colOff>
      <xdr:row>26</xdr:row>
      <xdr:rowOff>2996</xdr:rowOff>
    </xdr:from>
    <xdr:to>
      <xdr:col>80</xdr:col>
      <xdr:colOff>0</xdr:colOff>
      <xdr:row>28</xdr:row>
      <xdr:rowOff>0</xdr:rowOff>
    </xdr:to>
    <xdr:grpSp>
      <xdr:nvGrpSpPr>
        <xdr:cNvPr id="1267" name="Group 1266">
          <a:extLst>
            <a:ext uri="{FF2B5EF4-FFF2-40B4-BE49-F238E27FC236}">
              <a16:creationId xmlns:a16="http://schemas.microsoft.com/office/drawing/2014/main" id="{00000000-0008-0000-0400-0000F3040000}"/>
            </a:ext>
          </a:extLst>
        </xdr:cNvPr>
        <xdr:cNvGrpSpPr/>
      </xdr:nvGrpSpPr>
      <xdr:grpSpPr>
        <a:xfrm flipH="1">
          <a:off x="18680774" y="6937196"/>
          <a:ext cx="2655226" cy="530404"/>
          <a:chOff x="609662" y="4983457"/>
          <a:chExt cx="2743177" cy="548640"/>
        </a:xfrm>
      </xdr:grpSpPr>
      <xdr:sp macro="" textlink="">
        <xdr:nvSpPr>
          <xdr:cNvPr id="1268" name="Isosceles Triangle 1267">
            <a:extLst>
              <a:ext uri="{FF2B5EF4-FFF2-40B4-BE49-F238E27FC236}">
                <a16:creationId xmlns:a16="http://schemas.microsoft.com/office/drawing/2014/main" id="{00000000-0008-0000-0400-0000F404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69" name="TextBox 191">
            <a:extLst>
              <a:ext uri="{FF2B5EF4-FFF2-40B4-BE49-F238E27FC236}">
                <a16:creationId xmlns:a16="http://schemas.microsoft.com/office/drawing/2014/main" id="{00000000-0008-0000-0400-0000F5040000}"/>
              </a:ext>
            </a:extLst>
          </xdr:cNvPr>
          <xdr:cNvSpPr txBox="1">
            <a:spLocks/>
          </xdr:cNvSpPr>
        </xdr:nvSpPr>
        <xdr:spPr>
          <a:xfrm>
            <a:off x="609662" y="4983457"/>
            <a:ext cx="2468861"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a:solidFill>
                  <a:schemeClr val="bg1"/>
                </a:solidFill>
                <a:latin typeface="Comic Sans MS" panose="030F0702030302020204" pitchFamily="66" charset="0"/>
              </a:rPr>
              <a:t>SystemOffDi</a:t>
            </a:r>
          </a:p>
        </xdr:txBody>
      </xdr:sp>
      <xdr:sp macro="" textlink="">
        <xdr:nvSpPr>
          <xdr:cNvPr id="1270" name="Isosceles Triangle 1269">
            <a:extLst>
              <a:ext uri="{FF2B5EF4-FFF2-40B4-BE49-F238E27FC236}">
                <a16:creationId xmlns:a16="http://schemas.microsoft.com/office/drawing/2014/main" id="{00000000-0008-0000-0400-0000F604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71" name="Straight Connector 1270">
            <a:extLst>
              <a:ext uri="{FF2B5EF4-FFF2-40B4-BE49-F238E27FC236}">
                <a16:creationId xmlns:a16="http://schemas.microsoft.com/office/drawing/2014/main" id="{00000000-0008-0000-0400-0000F7040000}"/>
              </a:ext>
            </a:extLst>
          </xdr:cNvPr>
          <xdr:cNvCxnSpPr>
            <a:stCxn id="1270" idx="0"/>
            <a:endCxn id="1270" idx="2"/>
          </xdr:cNvCxnSpPr>
        </xdr:nvCxnSpPr>
        <xdr:spPr>
          <a:xfrm flipH="1" flipV="1">
            <a:off x="3078519" y="4983457"/>
            <a:ext cx="274320" cy="27432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72" name="Straight Connector 1271">
            <a:extLst>
              <a:ext uri="{FF2B5EF4-FFF2-40B4-BE49-F238E27FC236}">
                <a16:creationId xmlns:a16="http://schemas.microsoft.com/office/drawing/2014/main" id="{00000000-0008-0000-0400-0000F8040000}"/>
              </a:ext>
            </a:extLst>
          </xdr:cNvPr>
          <xdr:cNvCxnSpPr>
            <a:stCxn id="1270" idx="0"/>
            <a:endCxn id="1270" idx="4"/>
          </xdr:cNvCxnSpPr>
        </xdr:nvCxnSpPr>
        <xdr:spPr>
          <a:xfrm flipH="1">
            <a:off x="3078519" y="5257777"/>
            <a:ext cx="274320" cy="27432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73" name="Straight Connector 1272">
            <a:extLst>
              <a:ext uri="{FF2B5EF4-FFF2-40B4-BE49-F238E27FC236}">
                <a16:creationId xmlns:a16="http://schemas.microsoft.com/office/drawing/2014/main" id="{00000000-0008-0000-0400-0000F9040000}"/>
              </a:ext>
            </a:extLst>
          </xdr:cNvPr>
          <xdr:cNvCxnSpPr>
            <a:stCxn id="1268" idx="4"/>
            <a:endCxn id="1268" idx="2"/>
          </xdr:cNvCxnSpPr>
        </xdr:nvCxnSpPr>
        <xdr:spPr>
          <a:xfrm flipV="1">
            <a:off x="609667" y="4983457"/>
            <a:ext cx="0" cy="54864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74" name="Straight Connector 1273">
            <a:extLst>
              <a:ext uri="{FF2B5EF4-FFF2-40B4-BE49-F238E27FC236}">
                <a16:creationId xmlns:a16="http://schemas.microsoft.com/office/drawing/2014/main" id="{00000000-0008-0000-0400-0000FA040000}"/>
              </a:ext>
            </a:extLst>
          </xdr:cNvPr>
          <xdr:cNvCxnSpPr>
            <a:stCxn id="1270" idx="2"/>
            <a:endCxn id="1268" idx="2"/>
          </xdr:cNvCxnSpPr>
        </xdr:nvCxnSpPr>
        <xdr:spPr>
          <a:xfrm flipH="1">
            <a:off x="609667" y="4983457"/>
            <a:ext cx="2468852" cy="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75" name="Straight Connector 1274">
            <a:extLst>
              <a:ext uri="{FF2B5EF4-FFF2-40B4-BE49-F238E27FC236}">
                <a16:creationId xmlns:a16="http://schemas.microsoft.com/office/drawing/2014/main" id="{00000000-0008-0000-0400-0000FB040000}"/>
              </a:ext>
            </a:extLst>
          </xdr:cNvPr>
          <xdr:cNvCxnSpPr>
            <a:stCxn id="1270" idx="4"/>
            <a:endCxn id="1268" idx="4"/>
          </xdr:cNvCxnSpPr>
        </xdr:nvCxnSpPr>
        <xdr:spPr>
          <a:xfrm flipH="1">
            <a:off x="609667" y="5532097"/>
            <a:ext cx="2468852" cy="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93</xdr:col>
      <xdr:colOff>6861</xdr:colOff>
      <xdr:row>34</xdr:row>
      <xdr:rowOff>263706</xdr:rowOff>
    </xdr:from>
    <xdr:to>
      <xdr:col>95</xdr:col>
      <xdr:colOff>23</xdr:colOff>
      <xdr:row>35</xdr:row>
      <xdr:rowOff>263976</xdr:rowOff>
    </xdr:to>
    <xdr:cxnSp macro="">
      <xdr:nvCxnSpPr>
        <xdr:cNvPr id="1285" name="Elbow Connector 444">
          <a:extLst>
            <a:ext uri="{FF2B5EF4-FFF2-40B4-BE49-F238E27FC236}">
              <a16:creationId xmlns:a16="http://schemas.microsoft.com/office/drawing/2014/main" id="{00000000-0008-0000-0400-000005050000}"/>
            </a:ext>
          </a:extLst>
        </xdr:cNvPr>
        <xdr:cNvCxnSpPr>
          <a:stCxn id="889" idx="0"/>
          <a:endCxn id="1191" idx="1"/>
        </xdr:cNvCxnSpPr>
      </xdr:nvCxnSpPr>
      <xdr:spPr>
        <a:xfrm flipV="1">
          <a:off x="24809961" y="9331506"/>
          <a:ext cx="526562" cy="266970"/>
        </a:xfrm>
        <a:prstGeom prst="bentConnector3">
          <a:avLst>
            <a:gd name="adj1" fmla="val 50000"/>
          </a:avLst>
        </a:prstGeom>
        <a:noFill/>
        <a:ln w="38100" cap="rnd">
          <a:solidFill>
            <a:srgbClr val="0070C0"/>
          </a:solidFill>
          <a:prstDash val="dash"/>
        </a:ln>
      </xdr:spPr>
    </xdr:cxnSp>
    <xdr:clientData/>
  </xdr:twoCellAnchor>
  <xdr:twoCellAnchor>
    <xdr:from>
      <xdr:col>83</xdr:col>
      <xdr:colOff>11774</xdr:colOff>
      <xdr:row>31</xdr:row>
      <xdr:rowOff>263704</xdr:rowOff>
    </xdr:from>
    <xdr:to>
      <xdr:col>93</xdr:col>
      <xdr:colOff>0</xdr:colOff>
      <xdr:row>33</xdr:row>
      <xdr:rowOff>258249</xdr:rowOff>
    </xdr:to>
    <xdr:grpSp>
      <xdr:nvGrpSpPr>
        <xdr:cNvPr id="1286" name="Group 1285">
          <a:extLst>
            <a:ext uri="{FF2B5EF4-FFF2-40B4-BE49-F238E27FC236}">
              <a16:creationId xmlns:a16="http://schemas.microsoft.com/office/drawing/2014/main" id="{00000000-0008-0000-0400-000006050000}"/>
            </a:ext>
          </a:extLst>
        </xdr:cNvPr>
        <xdr:cNvGrpSpPr/>
      </xdr:nvGrpSpPr>
      <xdr:grpSpPr>
        <a:xfrm>
          <a:off x="22147874" y="8531404"/>
          <a:ext cx="2655226" cy="527945"/>
          <a:chOff x="609662" y="4983457"/>
          <a:chExt cx="2743177" cy="548640"/>
        </a:xfrm>
      </xdr:grpSpPr>
      <xdr:sp macro="" textlink="">
        <xdr:nvSpPr>
          <xdr:cNvPr id="1287" name="Isosceles Triangle 1286">
            <a:extLst>
              <a:ext uri="{FF2B5EF4-FFF2-40B4-BE49-F238E27FC236}">
                <a16:creationId xmlns:a16="http://schemas.microsoft.com/office/drawing/2014/main" id="{00000000-0008-0000-0400-00000705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88" name="TextBox 191">
            <a:extLst>
              <a:ext uri="{FF2B5EF4-FFF2-40B4-BE49-F238E27FC236}">
                <a16:creationId xmlns:a16="http://schemas.microsoft.com/office/drawing/2014/main" id="{00000000-0008-0000-0400-000008050000}"/>
              </a:ext>
            </a:extLst>
          </xdr:cNvPr>
          <xdr:cNvSpPr txBox="1">
            <a:spLocks/>
          </xdr:cNvSpPr>
        </xdr:nvSpPr>
        <xdr:spPr>
          <a:xfrm>
            <a:off x="609662" y="4983457"/>
            <a:ext cx="2468861"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a:solidFill>
                  <a:schemeClr val="bg1"/>
                </a:solidFill>
                <a:latin typeface="Comic Sans MS" panose="030F0702030302020204" pitchFamily="66" charset="0"/>
              </a:rPr>
              <a:t> </a:t>
            </a:r>
            <a:r>
              <a:rPr lang="en-US" i="1">
                <a:solidFill>
                  <a:schemeClr val="accent4"/>
                </a:solidFill>
                <a:latin typeface="Comic Sans MS" panose="030F0702030302020204" pitchFamily="66" charset="0"/>
              </a:rPr>
              <a:t>TC-01   </a:t>
            </a:r>
            <a:r>
              <a:rPr lang="en-US">
                <a:solidFill>
                  <a:schemeClr val="bg1"/>
                </a:solidFill>
                <a:latin typeface="Comic Sans MS" panose="030F0702030302020204" pitchFamily="66" charset="0"/>
              </a:rPr>
              <a:t>SystemOffDi</a:t>
            </a:r>
          </a:p>
        </xdr:txBody>
      </xdr:sp>
      <xdr:sp macro="" textlink="">
        <xdr:nvSpPr>
          <xdr:cNvPr id="1289" name="Isosceles Triangle 1288">
            <a:extLst>
              <a:ext uri="{FF2B5EF4-FFF2-40B4-BE49-F238E27FC236}">
                <a16:creationId xmlns:a16="http://schemas.microsoft.com/office/drawing/2014/main" id="{00000000-0008-0000-0400-00000905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90" name="Straight Connector 1289">
            <a:extLst>
              <a:ext uri="{FF2B5EF4-FFF2-40B4-BE49-F238E27FC236}">
                <a16:creationId xmlns:a16="http://schemas.microsoft.com/office/drawing/2014/main" id="{00000000-0008-0000-0400-00000A050000}"/>
              </a:ext>
            </a:extLst>
          </xdr:cNvPr>
          <xdr:cNvCxnSpPr>
            <a:stCxn id="1289" idx="0"/>
            <a:endCxn id="1289" idx="2"/>
          </xdr:cNvCxnSpPr>
        </xdr:nvCxnSpPr>
        <xdr:spPr>
          <a:xfrm flipH="1" flipV="1">
            <a:off x="3078519" y="4983457"/>
            <a:ext cx="274320" cy="27432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91" name="Straight Connector 1290">
            <a:extLst>
              <a:ext uri="{FF2B5EF4-FFF2-40B4-BE49-F238E27FC236}">
                <a16:creationId xmlns:a16="http://schemas.microsoft.com/office/drawing/2014/main" id="{00000000-0008-0000-0400-00000B050000}"/>
              </a:ext>
            </a:extLst>
          </xdr:cNvPr>
          <xdr:cNvCxnSpPr>
            <a:stCxn id="1289" idx="0"/>
            <a:endCxn id="1289" idx="4"/>
          </xdr:cNvCxnSpPr>
        </xdr:nvCxnSpPr>
        <xdr:spPr>
          <a:xfrm flipH="1">
            <a:off x="3078519" y="5257777"/>
            <a:ext cx="274320" cy="27432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92" name="Straight Connector 1291">
            <a:extLst>
              <a:ext uri="{FF2B5EF4-FFF2-40B4-BE49-F238E27FC236}">
                <a16:creationId xmlns:a16="http://schemas.microsoft.com/office/drawing/2014/main" id="{00000000-0008-0000-0400-00000C050000}"/>
              </a:ext>
            </a:extLst>
          </xdr:cNvPr>
          <xdr:cNvCxnSpPr>
            <a:stCxn id="1287" idx="4"/>
            <a:endCxn id="1287" idx="2"/>
          </xdr:cNvCxnSpPr>
        </xdr:nvCxnSpPr>
        <xdr:spPr>
          <a:xfrm flipV="1">
            <a:off x="609667" y="4983457"/>
            <a:ext cx="0" cy="54864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93" name="Straight Connector 1292">
            <a:extLst>
              <a:ext uri="{FF2B5EF4-FFF2-40B4-BE49-F238E27FC236}">
                <a16:creationId xmlns:a16="http://schemas.microsoft.com/office/drawing/2014/main" id="{00000000-0008-0000-0400-00000D050000}"/>
              </a:ext>
            </a:extLst>
          </xdr:cNvPr>
          <xdr:cNvCxnSpPr>
            <a:stCxn id="1289" idx="2"/>
            <a:endCxn id="1287" idx="2"/>
          </xdr:cNvCxnSpPr>
        </xdr:nvCxnSpPr>
        <xdr:spPr>
          <a:xfrm flipH="1">
            <a:off x="609667" y="4983457"/>
            <a:ext cx="2468852" cy="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94" name="Straight Connector 1293">
            <a:extLst>
              <a:ext uri="{FF2B5EF4-FFF2-40B4-BE49-F238E27FC236}">
                <a16:creationId xmlns:a16="http://schemas.microsoft.com/office/drawing/2014/main" id="{00000000-0008-0000-0400-00000E050000}"/>
              </a:ext>
            </a:extLst>
          </xdr:cNvPr>
          <xdr:cNvCxnSpPr>
            <a:stCxn id="1289" idx="4"/>
            <a:endCxn id="1287" idx="4"/>
          </xdr:cNvCxnSpPr>
        </xdr:nvCxnSpPr>
        <xdr:spPr>
          <a:xfrm flipH="1">
            <a:off x="609667" y="5532097"/>
            <a:ext cx="2468852" cy="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83</xdr:col>
      <xdr:colOff>0</xdr:colOff>
      <xdr:row>50</xdr:row>
      <xdr:rowOff>544</xdr:rowOff>
    </xdr:from>
    <xdr:to>
      <xdr:col>93</xdr:col>
      <xdr:colOff>6861</xdr:colOff>
      <xdr:row>52</xdr:row>
      <xdr:rowOff>0</xdr:rowOff>
    </xdr:to>
    <xdr:grpSp>
      <xdr:nvGrpSpPr>
        <xdr:cNvPr id="1295" name="Group 1294">
          <a:extLst>
            <a:ext uri="{FF2B5EF4-FFF2-40B4-BE49-F238E27FC236}">
              <a16:creationId xmlns:a16="http://schemas.microsoft.com/office/drawing/2014/main" id="{00000000-0008-0000-0400-00000F050000}"/>
            </a:ext>
          </a:extLst>
        </xdr:cNvPr>
        <xdr:cNvGrpSpPr/>
      </xdr:nvGrpSpPr>
      <xdr:grpSpPr>
        <a:xfrm>
          <a:off x="22136100" y="13335544"/>
          <a:ext cx="2673861" cy="532856"/>
          <a:chOff x="609660" y="4983457"/>
          <a:chExt cx="2743179" cy="548640"/>
        </a:xfrm>
      </xdr:grpSpPr>
      <xdr:sp macro="" textlink="">
        <xdr:nvSpPr>
          <xdr:cNvPr id="1296" name="Isosceles Triangle 1295">
            <a:extLst>
              <a:ext uri="{FF2B5EF4-FFF2-40B4-BE49-F238E27FC236}">
                <a16:creationId xmlns:a16="http://schemas.microsoft.com/office/drawing/2014/main" id="{00000000-0008-0000-0400-00001005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97" name="TextBox 191">
            <a:extLst>
              <a:ext uri="{FF2B5EF4-FFF2-40B4-BE49-F238E27FC236}">
                <a16:creationId xmlns:a16="http://schemas.microsoft.com/office/drawing/2014/main" id="{00000000-0008-0000-0400-00001105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 Pumps On</a:t>
            </a:r>
          </a:p>
        </xdr:txBody>
      </xdr:sp>
      <xdr:sp macro="" textlink="">
        <xdr:nvSpPr>
          <xdr:cNvPr id="1298" name="TextBox 192">
            <a:extLst>
              <a:ext uri="{FF2B5EF4-FFF2-40B4-BE49-F238E27FC236}">
                <a16:creationId xmlns:a16="http://schemas.microsoft.com/office/drawing/2014/main" id="{00000000-0008-0000-0400-00001205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TC-01</a:t>
            </a:r>
          </a:p>
        </xdr:txBody>
      </xdr:sp>
      <xdr:sp macro="" textlink="">
        <xdr:nvSpPr>
          <xdr:cNvPr id="1299" name="Isosceles Triangle 1298">
            <a:extLst>
              <a:ext uri="{FF2B5EF4-FFF2-40B4-BE49-F238E27FC236}">
                <a16:creationId xmlns:a16="http://schemas.microsoft.com/office/drawing/2014/main" id="{00000000-0008-0000-0400-00001305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300" name="Straight Connector 1299">
            <a:extLst>
              <a:ext uri="{FF2B5EF4-FFF2-40B4-BE49-F238E27FC236}">
                <a16:creationId xmlns:a16="http://schemas.microsoft.com/office/drawing/2014/main" id="{00000000-0008-0000-0400-000014050000}"/>
              </a:ext>
            </a:extLst>
          </xdr:cNvPr>
          <xdr:cNvCxnSpPr>
            <a:stCxn id="1299" idx="0"/>
            <a:endCxn id="1299"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01" name="Straight Connector 1300">
            <a:extLst>
              <a:ext uri="{FF2B5EF4-FFF2-40B4-BE49-F238E27FC236}">
                <a16:creationId xmlns:a16="http://schemas.microsoft.com/office/drawing/2014/main" id="{00000000-0008-0000-0400-000015050000}"/>
              </a:ext>
            </a:extLst>
          </xdr:cNvPr>
          <xdr:cNvCxnSpPr>
            <a:stCxn id="1299" idx="0"/>
            <a:endCxn id="1299"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02" name="Straight Connector 1301">
            <a:extLst>
              <a:ext uri="{FF2B5EF4-FFF2-40B4-BE49-F238E27FC236}">
                <a16:creationId xmlns:a16="http://schemas.microsoft.com/office/drawing/2014/main" id="{00000000-0008-0000-0400-000016050000}"/>
              </a:ext>
            </a:extLst>
          </xdr:cNvPr>
          <xdr:cNvCxnSpPr>
            <a:stCxn id="1296" idx="4"/>
            <a:endCxn id="1296"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03" name="Straight Connector 1302">
            <a:extLst>
              <a:ext uri="{FF2B5EF4-FFF2-40B4-BE49-F238E27FC236}">
                <a16:creationId xmlns:a16="http://schemas.microsoft.com/office/drawing/2014/main" id="{00000000-0008-0000-0400-000017050000}"/>
              </a:ext>
            </a:extLst>
          </xdr:cNvPr>
          <xdr:cNvCxnSpPr>
            <a:stCxn id="1299" idx="2"/>
            <a:endCxn id="1296"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04" name="Straight Connector 1303">
            <a:extLst>
              <a:ext uri="{FF2B5EF4-FFF2-40B4-BE49-F238E27FC236}">
                <a16:creationId xmlns:a16="http://schemas.microsoft.com/office/drawing/2014/main" id="{00000000-0008-0000-0400-000018050000}"/>
              </a:ext>
            </a:extLst>
          </xdr:cNvPr>
          <xdr:cNvCxnSpPr>
            <a:stCxn id="1299" idx="4"/>
            <a:endCxn id="1296"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93</xdr:col>
      <xdr:colOff>0</xdr:colOff>
      <xdr:row>47</xdr:row>
      <xdr:rowOff>263973</xdr:rowOff>
    </xdr:from>
    <xdr:to>
      <xdr:col>95</xdr:col>
      <xdr:colOff>0</xdr:colOff>
      <xdr:row>48</xdr:row>
      <xdr:rowOff>16</xdr:rowOff>
    </xdr:to>
    <xdr:cxnSp macro="">
      <xdr:nvCxnSpPr>
        <xdr:cNvPr id="1305" name="Elbow Connector 2132">
          <a:extLst>
            <a:ext uri="{FF2B5EF4-FFF2-40B4-BE49-F238E27FC236}">
              <a16:creationId xmlns:a16="http://schemas.microsoft.com/office/drawing/2014/main" id="{00000000-0008-0000-0400-000019050000}"/>
            </a:ext>
          </a:extLst>
        </xdr:cNvPr>
        <xdr:cNvCxnSpPr>
          <a:stCxn id="1310" idx="0"/>
          <a:endCxn id="1248" idx="1"/>
        </xdr:cNvCxnSpPr>
      </xdr:nvCxnSpPr>
      <xdr:spPr>
        <a:xfrm>
          <a:off x="24803100" y="12798873"/>
          <a:ext cx="533400" cy="2743"/>
        </a:xfrm>
        <a:prstGeom prst="bentConnector3">
          <a:avLst>
            <a:gd name="adj1" fmla="val 50000"/>
          </a:avLst>
        </a:prstGeom>
        <a:noFill/>
        <a:ln w="38100" cap="rnd">
          <a:solidFill>
            <a:srgbClr val="00B0F0"/>
          </a:solidFill>
          <a:prstDash val="lgDashDotDot"/>
        </a:ln>
      </xdr:spPr>
    </xdr:cxnSp>
    <xdr:clientData/>
  </xdr:twoCellAnchor>
  <xdr:twoCellAnchor>
    <xdr:from>
      <xdr:col>93</xdr:col>
      <xdr:colOff>6861</xdr:colOff>
      <xdr:row>50</xdr:row>
      <xdr:rowOff>2</xdr:rowOff>
    </xdr:from>
    <xdr:to>
      <xdr:col>95</xdr:col>
      <xdr:colOff>23</xdr:colOff>
      <xdr:row>51</xdr:row>
      <xdr:rowOff>272</xdr:rowOff>
    </xdr:to>
    <xdr:cxnSp macro="">
      <xdr:nvCxnSpPr>
        <xdr:cNvPr id="1306" name="Elbow Connector 444">
          <a:extLst>
            <a:ext uri="{FF2B5EF4-FFF2-40B4-BE49-F238E27FC236}">
              <a16:creationId xmlns:a16="http://schemas.microsoft.com/office/drawing/2014/main" id="{00000000-0008-0000-0400-00001A050000}"/>
            </a:ext>
          </a:extLst>
        </xdr:cNvPr>
        <xdr:cNvCxnSpPr>
          <a:stCxn id="1299" idx="0"/>
          <a:endCxn id="1249" idx="1"/>
        </xdr:cNvCxnSpPr>
      </xdr:nvCxnSpPr>
      <xdr:spPr>
        <a:xfrm flipV="1">
          <a:off x="24809961" y="13335002"/>
          <a:ext cx="526562" cy="266970"/>
        </a:xfrm>
        <a:prstGeom prst="bentConnector3">
          <a:avLst>
            <a:gd name="adj1" fmla="val 50000"/>
          </a:avLst>
        </a:prstGeom>
        <a:noFill/>
        <a:ln w="38100" cap="rnd">
          <a:solidFill>
            <a:srgbClr val="0070C0"/>
          </a:solidFill>
          <a:prstDash val="dash"/>
        </a:ln>
      </xdr:spPr>
    </xdr:cxnSp>
    <xdr:clientData/>
  </xdr:twoCellAnchor>
  <xdr:twoCellAnchor>
    <xdr:from>
      <xdr:col>83</xdr:col>
      <xdr:colOff>11774</xdr:colOff>
      <xdr:row>47</xdr:row>
      <xdr:rowOff>0</xdr:rowOff>
    </xdr:from>
    <xdr:to>
      <xdr:col>93</xdr:col>
      <xdr:colOff>0</xdr:colOff>
      <xdr:row>48</xdr:row>
      <xdr:rowOff>261245</xdr:rowOff>
    </xdr:to>
    <xdr:grpSp>
      <xdr:nvGrpSpPr>
        <xdr:cNvPr id="1307" name="Group 1306">
          <a:extLst>
            <a:ext uri="{FF2B5EF4-FFF2-40B4-BE49-F238E27FC236}">
              <a16:creationId xmlns:a16="http://schemas.microsoft.com/office/drawing/2014/main" id="{00000000-0008-0000-0400-00001B050000}"/>
            </a:ext>
          </a:extLst>
        </xdr:cNvPr>
        <xdr:cNvGrpSpPr/>
      </xdr:nvGrpSpPr>
      <xdr:grpSpPr>
        <a:xfrm>
          <a:off x="22147874" y="12534900"/>
          <a:ext cx="2655226" cy="527945"/>
          <a:chOff x="609662" y="4983457"/>
          <a:chExt cx="2743177" cy="548640"/>
        </a:xfrm>
      </xdr:grpSpPr>
      <xdr:sp macro="" textlink="">
        <xdr:nvSpPr>
          <xdr:cNvPr id="1308" name="Isosceles Triangle 1307">
            <a:extLst>
              <a:ext uri="{FF2B5EF4-FFF2-40B4-BE49-F238E27FC236}">
                <a16:creationId xmlns:a16="http://schemas.microsoft.com/office/drawing/2014/main" id="{00000000-0008-0000-0400-00001C05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09" name="TextBox 191">
            <a:extLst>
              <a:ext uri="{FF2B5EF4-FFF2-40B4-BE49-F238E27FC236}">
                <a16:creationId xmlns:a16="http://schemas.microsoft.com/office/drawing/2014/main" id="{00000000-0008-0000-0400-00001D050000}"/>
              </a:ext>
            </a:extLst>
          </xdr:cNvPr>
          <xdr:cNvSpPr txBox="1">
            <a:spLocks/>
          </xdr:cNvSpPr>
        </xdr:nvSpPr>
        <xdr:spPr>
          <a:xfrm>
            <a:off x="609662" y="4983457"/>
            <a:ext cx="2468861"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a:solidFill>
                  <a:schemeClr val="bg1"/>
                </a:solidFill>
                <a:latin typeface="Comic Sans MS" panose="030F0702030302020204" pitchFamily="66" charset="0"/>
              </a:rPr>
              <a:t> </a:t>
            </a:r>
            <a:r>
              <a:rPr lang="en-US" i="1">
                <a:solidFill>
                  <a:schemeClr val="accent4"/>
                </a:solidFill>
                <a:latin typeface="Comic Sans MS" panose="030F0702030302020204" pitchFamily="66" charset="0"/>
              </a:rPr>
              <a:t>TC-01   </a:t>
            </a:r>
            <a:r>
              <a:rPr lang="en-US">
                <a:solidFill>
                  <a:schemeClr val="bg1"/>
                </a:solidFill>
                <a:latin typeface="Comic Sans MS" panose="030F0702030302020204" pitchFamily="66" charset="0"/>
              </a:rPr>
              <a:t>SystemOffDi</a:t>
            </a:r>
          </a:p>
        </xdr:txBody>
      </xdr:sp>
      <xdr:sp macro="" textlink="">
        <xdr:nvSpPr>
          <xdr:cNvPr id="1310" name="Isosceles Triangle 1309">
            <a:extLst>
              <a:ext uri="{FF2B5EF4-FFF2-40B4-BE49-F238E27FC236}">
                <a16:creationId xmlns:a16="http://schemas.microsoft.com/office/drawing/2014/main" id="{00000000-0008-0000-0400-00001E05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311" name="Straight Connector 1310">
            <a:extLst>
              <a:ext uri="{FF2B5EF4-FFF2-40B4-BE49-F238E27FC236}">
                <a16:creationId xmlns:a16="http://schemas.microsoft.com/office/drawing/2014/main" id="{00000000-0008-0000-0400-00001F050000}"/>
              </a:ext>
            </a:extLst>
          </xdr:cNvPr>
          <xdr:cNvCxnSpPr>
            <a:stCxn id="1310" idx="0"/>
            <a:endCxn id="1310" idx="2"/>
          </xdr:cNvCxnSpPr>
        </xdr:nvCxnSpPr>
        <xdr:spPr>
          <a:xfrm flipH="1" flipV="1">
            <a:off x="3078519" y="4983457"/>
            <a:ext cx="274320" cy="27432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12" name="Straight Connector 1311">
            <a:extLst>
              <a:ext uri="{FF2B5EF4-FFF2-40B4-BE49-F238E27FC236}">
                <a16:creationId xmlns:a16="http://schemas.microsoft.com/office/drawing/2014/main" id="{00000000-0008-0000-0400-000020050000}"/>
              </a:ext>
            </a:extLst>
          </xdr:cNvPr>
          <xdr:cNvCxnSpPr>
            <a:stCxn id="1310" idx="0"/>
            <a:endCxn id="1310" idx="4"/>
          </xdr:cNvCxnSpPr>
        </xdr:nvCxnSpPr>
        <xdr:spPr>
          <a:xfrm flipH="1">
            <a:off x="3078519" y="5257777"/>
            <a:ext cx="274320" cy="27432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13" name="Straight Connector 1312">
            <a:extLst>
              <a:ext uri="{FF2B5EF4-FFF2-40B4-BE49-F238E27FC236}">
                <a16:creationId xmlns:a16="http://schemas.microsoft.com/office/drawing/2014/main" id="{00000000-0008-0000-0400-000021050000}"/>
              </a:ext>
            </a:extLst>
          </xdr:cNvPr>
          <xdr:cNvCxnSpPr>
            <a:stCxn id="1308" idx="4"/>
            <a:endCxn id="1308" idx="2"/>
          </xdr:cNvCxnSpPr>
        </xdr:nvCxnSpPr>
        <xdr:spPr>
          <a:xfrm flipV="1">
            <a:off x="609667" y="4983457"/>
            <a:ext cx="0" cy="54864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14" name="Straight Connector 1313">
            <a:extLst>
              <a:ext uri="{FF2B5EF4-FFF2-40B4-BE49-F238E27FC236}">
                <a16:creationId xmlns:a16="http://schemas.microsoft.com/office/drawing/2014/main" id="{00000000-0008-0000-0400-000022050000}"/>
              </a:ext>
            </a:extLst>
          </xdr:cNvPr>
          <xdr:cNvCxnSpPr>
            <a:stCxn id="1310" idx="2"/>
            <a:endCxn id="1308" idx="2"/>
          </xdr:cNvCxnSpPr>
        </xdr:nvCxnSpPr>
        <xdr:spPr>
          <a:xfrm flipH="1">
            <a:off x="609667" y="4983457"/>
            <a:ext cx="2468852" cy="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15" name="Straight Connector 1314">
            <a:extLst>
              <a:ext uri="{FF2B5EF4-FFF2-40B4-BE49-F238E27FC236}">
                <a16:creationId xmlns:a16="http://schemas.microsoft.com/office/drawing/2014/main" id="{00000000-0008-0000-0400-000023050000}"/>
              </a:ext>
            </a:extLst>
          </xdr:cNvPr>
          <xdr:cNvCxnSpPr>
            <a:stCxn id="1310" idx="4"/>
            <a:endCxn id="1308" idx="4"/>
          </xdr:cNvCxnSpPr>
        </xdr:nvCxnSpPr>
        <xdr:spPr>
          <a:xfrm flipH="1">
            <a:off x="609667" y="5532097"/>
            <a:ext cx="2468852" cy="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70</xdr:col>
      <xdr:colOff>0</xdr:colOff>
      <xdr:row>43</xdr:row>
      <xdr:rowOff>257915</xdr:rowOff>
    </xdr:from>
    <xdr:to>
      <xdr:col>76</xdr:col>
      <xdr:colOff>757</xdr:colOff>
      <xdr:row>51</xdr:row>
      <xdr:rowOff>257915</xdr:rowOff>
    </xdr:to>
    <xdr:grpSp>
      <xdr:nvGrpSpPr>
        <xdr:cNvPr id="1316" name="Group 1315">
          <a:extLst>
            <a:ext uri="{FF2B5EF4-FFF2-40B4-BE49-F238E27FC236}">
              <a16:creationId xmlns:a16="http://schemas.microsoft.com/office/drawing/2014/main" id="{00000000-0008-0000-0400-000024050000}"/>
            </a:ext>
          </a:extLst>
        </xdr:cNvPr>
        <xdr:cNvGrpSpPr/>
      </xdr:nvGrpSpPr>
      <xdr:grpSpPr>
        <a:xfrm>
          <a:off x="18669000" y="11726015"/>
          <a:ext cx="1600957" cy="2133600"/>
          <a:chOff x="2438434" y="1691659"/>
          <a:chExt cx="1645908" cy="2194542"/>
        </a:xfrm>
      </xdr:grpSpPr>
      <xdr:sp macro="" textlink="">
        <xdr:nvSpPr>
          <xdr:cNvPr id="1317" name="Rectangle 1316">
            <a:extLst>
              <a:ext uri="{FF2B5EF4-FFF2-40B4-BE49-F238E27FC236}">
                <a16:creationId xmlns:a16="http://schemas.microsoft.com/office/drawing/2014/main" id="{00000000-0008-0000-0400-000025050000}"/>
              </a:ext>
            </a:extLst>
          </xdr:cNvPr>
          <xdr:cNvSpPr/>
        </xdr:nvSpPr>
        <xdr:spPr>
          <a:xfrm>
            <a:off x="2438440" y="1691659"/>
            <a:ext cx="1645878" cy="2194542"/>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18" name="Rectangle 1317">
            <a:extLst>
              <a:ext uri="{FF2B5EF4-FFF2-40B4-BE49-F238E27FC236}">
                <a16:creationId xmlns:a16="http://schemas.microsoft.com/office/drawing/2014/main" id="{00000000-0008-0000-0400-00002605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19" name="TextBox 31">
            <a:extLst>
              <a:ext uri="{FF2B5EF4-FFF2-40B4-BE49-F238E27FC236}">
                <a16:creationId xmlns:a16="http://schemas.microsoft.com/office/drawing/2014/main" id="{00000000-0008-0000-0400-000027050000}"/>
              </a:ext>
            </a:extLst>
          </xdr:cNvPr>
          <xdr:cNvSpPr txBox="1">
            <a:spLocks noChangeAspect="1"/>
          </xdr:cNvSpPr>
        </xdr:nvSpPr>
        <xdr:spPr>
          <a:xfrm>
            <a:off x="3535708" y="2788940"/>
            <a:ext cx="548634" cy="1097256"/>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a:p>
            <a:pPr algn="ctr"/>
            <a:r>
              <a:rPr lang="en-US" b="1">
                <a:solidFill>
                  <a:srgbClr val="00B050"/>
                </a:solidFill>
                <a:latin typeface="Arial" panose="020B0604020202020204" pitchFamily="34" charset="0"/>
                <a:cs typeface="Arial" panose="020B0604020202020204" pitchFamily="34" charset="0"/>
              </a:rPr>
              <a:t>DB</a:t>
            </a:r>
          </a:p>
        </xdr:txBody>
      </xdr:sp>
      <xdr:sp macro="" textlink="">
        <xdr:nvSpPr>
          <xdr:cNvPr id="1320" name="TextBox 32">
            <a:extLst>
              <a:ext uri="{FF2B5EF4-FFF2-40B4-BE49-F238E27FC236}">
                <a16:creationId xmlns:a16="http://schemas.microsoft.com/office/drawing/2014/main" id="{00000000-0008-0000-0400-000028050000}"/>
              </a:ext>
            </a:extLst>
          </xdr:cNvPr>
          <xdr:cNvSpPr txBox="1">
            <a:spLocks noChangeAspect="1"/>
          </xdr:cNvSpPr>
        </xdr:nvSpPr>
        <xdr:spPr>
          <a:xfrm>
            <a:off x="2438440" y="169165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1321" name="TextBox 33">
            <a:extLst>
              <a:ext uri="{FF2B5EF4-FFF2-40B4-BE49-F238E27FC236}">
                <a16:creationId xmlns:a16="http://schemas.microsoft.com/office/drawing/2014/main" id="{00000000-0008-0000-0400-00002905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322" name="TextBox 34">
            <a:extLst>
              <a:ext uri="{FF2B5EF4-FFF2-40B4-BE49-F238E27FC236}">
                <a16:creationId xmlns:a16="http://schemas.microsoft.com/office/drawing/2014/main" id="{00000000-0008-0000-0400-00002A050000}"/>
              </a:ext>
            </a:extLst>
          </xdr:cNvPr>
          <xdr:cNvSpPr txBox="1">
            <a:spLocks noChangeAspect="1"/>
          </xdr:cNvSpPr>
        </xdr:nvSpPr>
        <xdr:spPr>
          <a:xfrm>
            <a:off x="2438440" y="224029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1323" name="TextBox 35">
            <a:extLst>
              <a:ext uri="{FF2B5EF4-FFF2-40B4-BE49-F238E27FC236}">
                <a16:creationId xmlns:a16="http://schemas.microsoft.com/office/drawing/2014/main" id="{00000000-0008-0000-0400-00002B05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1324" name="Straight Connector 1323">
            <a:extLst>
              <a:ext uri="{FF2B5EF4-FFF2-40B4-BE49-F238E27FC236}">
                <a16:creationId xmlns:a16="http://schemas.microsoft.com/office/drawing/2014/main" id="{00000000-0008-0000-0400-00002C050000}"/>
              </a:ext>
            </a:extLst>
          </xdr:cNvPr>
          <xdr:cNvCxnSpPr/>
        </xdr:nvCxnSpPr>
        <xdr:spPr>
          <a:xfrm flipH="1">
            <a:off x="2987074" y="1691659"/>
            <a:ext cx="548634" cy="0"/>
          </a:xfrm>
          <a:prstGeom prst="line">
            <a:avLst/>
          </a:prstGeom>
          <a:noFill/>
          <a:ln w="38100" cap="rnd">
            <a:solidFill>
              <a:schemeClr val="accent4"/>
            </a:solidFill>
          </a:ln>
        </xdr:spPr>
      </xdr:cxnSp>
      <xdr:sp macro="" textlink="">
        <xdr:nvSpPr>
          <xdr:cNvPr id="1325" name="TextBox 37">
            <a:extLst>
              <a:ext uri="{FF2B5EF4-FFF2-40B4-BE49-F238E27FC236}">
                <a16:creationId xmlns:a16="http://schemas.microsoft.com/office/drawing/2014/main" id="{00000000-0008-0000-0400-00002D050000}"/>
              </a:ext>
            </a:extLst>
          </xdr:cNvPr>
          <xdr:cNvSpPr txBox="1">
            <a:spLocks noChangeAspect="1"/>
          </xdr:cNvSpPr>
        </xdr:nvSpPr>
        <xdr:spPr>
          <a:xfrm>
            <a:off x="2438434" y="3337555"/>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1326" name="TextBox 42">
            <a:extLst>
              <a:ext uri="{FF2B5EF4-FFF2-40B4-BE49-F238E27FC236}">
                <a16:creationId xmlns:a16="http://schemas.microsoft.com/office/drawing/2014/main" id="{00000000-0008-0000-0400-00002E050000}"/>
              </a:ext>
            </a:extLst>
          </xdr:cNvPr>
          <xdr:cNvSpPr txBox="1">
            <a:spLocks noChangeAspect="1"/>
          </xdr:cNvSpPr>
        </xdr:nvSpPr>
        <xdr:spPr>
          <a:xfrm>
            <a:off x="2987068" y="3337561"/>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1327" name="Oval 1326">
            <a:extLst>
              <a:ext uri="{FF2B5EF4-FFF2-40B4-BE49-F238E27FC236}">
                <a16:creationId xmlns:a16="http://schemas.microsoft.com/office/drawing/2014/main" id="{00000000-0008-0000-0400-00002F05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28" name="Oval 1327">
            <a:extLst>
              <a:ext uri="{FF2B5EF4-FFF2-40B4-BE49-F238E27FC236}">
                <a16:creationId xmlns:a16="http://schemas.microsoft.com/office/drawing/2014/main" id="{00000000-0008-0000-0400-00003005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29" name="Oval 1328">
            <a:extLst>
              <a:ext uri="{FF2B5EF4-FFF2-40B4-BE49-F238E27FC236}">
                <a16:creationId xmlns:a16="http://schemas.microsoft.com/office/drawing/2014/main" id="{00000000-0008-0000-0400-00003105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330" name="Straight Connector 1329">
            <a:extLst>
              <a:ext uri="{FF2B5EF4-FFF2-40B4-BE49-F238E27FC236}">
                <a16:creationId xmlns:a16="http://schemas.microsoft.com/office/drawing/2014/main" id="{00000000-0008-0000-0400-000032050000}"/>
              </a:ext>
            </a:extLst>
          </xdr:cNvPr>
          <xdr:cNvCxnSpPr>
            <a:cxnSpLocks/>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1331" name="Straight Connector 1330">
            <a:extLst>
              <a:ext uri="{FF2B5EF4-FFF2-40B4-BE49-F238E27FC236}">
                <a16:creationId xmlns:a16="http://schemas.microsoft.com/office/drawing/2014/main" id="{00000000-0008-0000-0400-00003305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grpSp>
    <xdr:clientData/>
  </xdr:twoCellAnchor>
  <xdr:twoCellAnchor>
    <xdr:from>
      <xdr:col>62</xdr:col>
      <xdr:colOff>1</xdr:colOff>
      <xdr:row>46</xdr:row>
      <xdr:rowOff>257921</xdr:rowOff>
    </xdr:from>
    <xdr:to>
      <xdr:col>70</xdr:col>
      <xdr:colOff>6</xdr:colOff>
      <xdr:row>46</xdr:row>
      <xdr:rowOff>259415</xdr:rowOff>
    </xdr:to>
    <xdr:cxnSp macro="">
      <xdr:nvCxnSpPr>
        <xdr:cNvPr id="1332" name="Elbow Connector 2132">
          <a:extLst>
            <a:ext uri="{FF2B5EF4-FFF2-40B4-BE49-F238E27FC236}">
              <a16:creationId xmlns:a16="http://schemas.microsoft.com/office/drawing/2014/main" id="{00000000-0008-0000-0400-000034050000}"/>
            </a:ext>
          </a:extLst>
        </xdr:cNvPr>
        <xdr:cNvCxnSpPr>
          <a:stCxn id="1336" idx="0"/>
          <a:endCxn id="1322" idx="1"/>
        </xdr:cNvCxnSpPr>
      </xdr:nvCxnSpPr>
      <xdr:spPr>
        <a:xfrm flipV="1">
          <a:off x="16535401" y="12526121"/>
          <a:ext cx="2133605" cy="1494"/>
        </a:xfrm>
        <a:prstGeom prst="bentConnector3">
          <a:avLst>
            <a:gd name="adj1" fmla="val 50000"/>
          </a:avLst>
        </a:prstGeom>
        <a:noFill/>
        <a:ln w="38100" cap="rnd">
          <a:solidFill>
            <a:srgbClr val="00B0F0"/>
          </a:solidFill>
          <a:prstDash val="lgDashDotDot"/>
        </a:ln>
      </xdr:spPr>
    </xdr:cxnSp>
    <xdr:clientData/>
  </xdr:twoCellAnchor>
  <xdr:twoCellAnchor>
    <xdr:from>
      <xdr:col>52</xdr:col>
      <xdr:colOff>8087</xdr:colOff>
      <xdr:row>45</xdr:row>
      <xdr:rowOff>260912</xdr:rowOff>
    </xdr:from>
    <xdr:to>
      <xdr:col>62</xdr:col>
      <xdr:colOff>0</xdr:colOff>
      <xdr:row>47</xdr:row>
      <xdr:rowOff>257915</xdr:rowOff>
    </xdr:to>
    <xdr:grpSp>
      <xdr:nvGrpSpPr>
        <xdr:cNvPr id="1333" name="Group 1332">
          <a:extLst>
            <a:ext uri="{FF2B5EF4-FFF2-40B4-BE49-F238E27FC236}">
              <a16:creationId xmlns:a16="http://schemas.microsoft.com/office/drawing/2014/main" id="{00000000-0008-0000-0400-000035050000}"/>
            </a:ext>
          </a:extLst>
        </xdr:cNvPr>
        <xdr:cNvGrpSpPr/>
      </xdr:nvGrpSpPr>
      <xdr:grpSpPr>
        <a:xfrm>
          <a:off x="13876487" y="12262412"/>
          <a:ext cx="2658913" cy="530403"/>
          <a:chOff x="609662" y="4983457"/>
          <a:chExt cx="2743177" cy="548640"/>
        </a:xfrm>
      </xdr:grpSpPr>
      <xdr:sp macro="" textlink="">
        <xdr:nvSpPr>
          <xdr:cNvPr id="1334" name="Isosceles Triangle 1333">
            <a:extLst>
              <a:ext uri="{FF2B5EF4-FFF2-40B4-BE49-F238E27FC236}">
                <a16:creationId xmlns:a16="http://schemas.microsoft.com/office/drawing/2014/main" id="{00000000-0008-0000-0400-00003605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35" name="TextBox 191">
            <a:extLst>
              <a:ext uri="{FF2B5EF4-FFF2-40B4-BE49-F238E27FC236}">
                <a16:creationId xmlns:a16="http://schemas.microsoft.com/office/drawing/2014/main" id="{00000000-0008-0000-0400-000037050000}"/>
              </a:ext>
            </a:extLst>
          </xdr:cNvPr>
          <xdr:cNvSpPr txBox="1">
            <a:spLocks/>
          </xdr:cNvSpPr>
        </xdr:nvSpPr>
        <xdr:spPr>
          <a:xfrm>
            <a:off x="609662" y="4983457"/>
            <a:ext cx="2468861"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a:solidFill>
                  <a:schemeClr val="bg1"/>
                </a:solidFill>
                <a:latin typeface="Comic Sans MS" panose="030F0702030302020204" pitchFamily="66" charset="0"/>
              </a:rPr>
              <a:t> </a:t>
            </a:r>
            <a:r>
              <a:rPr lang="en-US" i="1">
                <a:solidFill>
                  <a:schemeClr val="accent4"/>
                </a:solidFill>
                <a:latin typeface="Comic Sans MS" panose="030F0702030302020204" pitchFamily="66" charset="0"/>
              </a:rPr>
              <a:t>TC-01   </a:t>
            </a:r>
            <a:r>
              <a:rPr lang="en-US">
                <a:solidFill>
                  <a:schemeClr val="bg1"/>
                </a:solidFill>
                <a:latin typeface="Comic Sans MS" panose="030F0702030302020204" pitchFamily="66" charset="0"/>
              </a:rPr>
              <a:t>SystemOffDi</a:t>
            </a:r>
          </a:p>
        </xdr:txBody>
      </xdr:sp>
      <xdr:sp macro="" textlink="">
        <xdr:nvSpPr>
          <xdr:cNvPr id="1336" name="Isosceles Triangle 1335">
            <a:extLst>
              <a:ext uri="{FF2B5EF4-FFF2-40B4-BE49-F238E27FC236}">
                <a16:creationId xmlns:a16="http://schemas.microsoft.com/office/drawing/2014/main" id="{00000000-0008-0000-0400-00003805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337" name="Straight Connector 1336">
            <a:extLst>
              <a:ext uri="{FF2B5EF4-FFF2-40B4-BE49-F238E27FC236}">
                <a16:creationId xmlns:a16="http://schemas.microsoft.com/office/drawing/2014/main" id="{00000000-0008-0000-0400-000039050000}"/>
              </a:ext>
            </a:extLst>
          </xdr:cNvPr>
          <xdr:cNvCxnSpPr>
            <a:stCxn id="1336" idx="0"/>
            <a:endCxn id="1336" idx="2"/>
          </xdr:cNvCxnSpPr>
        </xdr:nvCxnSpPr>
        <xdr:spPr>
          <a:xfrm flipH="1" flipV="1">
            <a:off x="3078519" y="4983457"/>
            <a:ext cx="274320" cy="27432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38" name="Straight Connector 1337">
            <a:extLst>
              <a:ext uri="{FF2B5EF4-FFF2-40B4-BE49-F238E27FC236}">
                <a16:creationId xmlns:a16="http://schemas.microsoft.com/office/drawing/2014/main" id="{00000000-0008-0000-0400-00003A050000}"/>
              </a:ext>
            </a:extLst>
          </xdr:cNvPr>
          <xdr:cNvCxnSpPr>
            <a:stCxn id="1336" idx="0"/>
            <a:endCxn id="1336" idx="4"/>
          </xdr:cNvCxnSpPr>
        </xdr:nvCxnSpPr>
        <xdr:spPr>
          <a:xfrm flipH="1">
            <a:off x="3078519" y="5257777"/>
            <a:ext cx="274320" cy="27432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39" name="Straight Connector 1338">
            <a:extLst>
              <a:ext uri="{FF2B5EF4-FFF2-40B4-BE49-F238E27FC236}">
                <a16:creationId xmlns:a16="http://schemas.microsoft.com/office/drawing/2014/main" id="{00000000-0008-0000-0400-00003B050000}"/>
              </a:ext>
            </a:extLst>
          </xdr:cNvPr>
          <xdr:cNvCxnSpPr>
            <a:stCxn id="1334" idx="4"/>
            <a:endCxn id="1334" idx="2"/>
          </xdr:cNvCxnSpPr>
        </xdr:nvCxnSpPr>
        <xdr:spPr>
          <a:xfrm flipV="1">
            <a:off x="609667" y="4983457"/>
            <a:ext cx="0" cy="54864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40" name="Straight Connector 1339">
            <a:extLst>
              <a:ext uri="{FF2B5EF4-FFF2-40B4-BE49-F238E27FC236}">
                <a16:creationId xmlns:a16="http://schemas.microsoft.com/office/drawing/2014/main" id="{00000000-0008-0000-0400-00003C050000}"/>
              </a:ext>
            </a:extLst>
          </xdr:cNvPr>
          <xdr:cNvCxnSpPr>
            <a:stCxn id="1336" idx="2"/>
            <a:endCxn id="1334" idx="2"/>
          </xdr:cNvCxnSpPr>
        </xdr:nvCxnSpPr>
        <xdr:spPr>
          <a:xfrm flipH="1">
            <a:off x="609667" y="4983457"/>
            <a:ext cx="2468852" cy="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41" name="Straight Connector 1340">
            <a:extLst>
              <a:ext uri="{FF2B5EF4-FFF2-40B4-BE49-F238E27FC236}">
                <a16:creationId xmlns:a16="http://schemas.microsoft.com/office/drawing/2014/main" id="{00000000-0008-0000-0400-00003D050000}"/>
              </a:ext>
            </a:extLst>
          </xdr:cNvPr>
          <xdr:cNvCxnSpPr>
            <a:stCxn id="1336" idx="4"/>
            <a:endCxn id="1334" idx="4"/>
          </xdr:cNvCxnSpPr>
        </xdr:nvCxnSpPr>
        <xdr:spPr>
          <a:xfrm flipH="1">
            <a:off x="609667" y="5532097"/>
            <a:ext cx="2468852" cy="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95</xdr:col>
      <xdr:colOff>0</xdr:colOff>
      <xdr:row>58</xdr:row>
      <xdr:rowOff>0</xdr:rowOff>
    </xdr:from>
    <xdr:to>
      <xdr:col>101</xdr:col>
      <xdr:colOff>2539</xdr:colOff>
      <xdr:row>64</xdr:row>
      <xdr:rowOff>0</xdr:rowOff>
    </xdr:to>
    <xdr:grpSp>
      <xdr:nvGrpSpPr>
        <xdr:cNvPr id="1342" name="Group 1341">
          <a:extLst>
            <a:ext uri="{FF2B5EF4-FFF2-40B4-BE49-F238E27FC236}">
              <a16:creationId xmlns:a16="http://schemas.microsoft.com/office/drawing/2014/main" id="{00000000-0008-0000-0400-00003E050000}"/>
            </a:ext>
          </a:extLst>
        </xdr:cNvPr>
        <xdr:cNvGrpSpPr/>
      </xdr:nvGrpSpPr>
      <xdr:grpSpPr>
        <a:xfrm>
          <a:off x="25336500" y="15468600"/>
          <a:ext cx="1602739" cy="1600200"/>
          <a:chOff x="2438410" y="1691640"/>
          <a:chExt cx="1645932" cy="1645927"/>
        </a:xfrm>
      </xdr:grpSpPr>
      <xdr:sp macro="" textlink="">
        <xdr:nvSpPr>
          <xdr:cNvPr id="1343" name="Rectangle 1342">
            <a:extLst>
              <a:ext uri="{FF2B5EF4-FFF2-40B4-BE49-F238E27FC236}">
                <a16:creationId xmlns:a16="http://schemas.microsoft.com/office/drawing/2014/main" id="{00000000-0008-0000-0400-00003F05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344" name="Straight Connector 1343">
            <a:extLst>
              <a:ext uri="{FF2B5EF4-FFF2-40B4-BE49-F238E27FC236}">
                <a16:creationId xmlns:a16="http://schemas.microsoft.com/office/drawing/2014/main" id="{00000000-0008-0000-0400-00004005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1345" name="Oval 1344">
            <a:extLst>
              <a:ext uri="{FF2B5EF4-FFF2-40B4-BE49-F238E27FC236}">
                <a16:creationId xmlns:a16="http://schemas.microsoft.com/office/drawing/2014/main" id="{00000000-0008-0000-0400-00004105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46" name="Oval 1345">
            <a:extLst>
              <a:ext uri="{FF2B5EF4-FFF2-40B4-BE49-F238E27FC236}">
                <a16:creationId xmlns:a16="http://schemas.microsoft.com/office/drawing/2014/main" id="{00000000-0008-0000-0400-00004205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47" name="TextBox 27">
            <a:extLst>
              <a:ext uri="{FF2B5EF4-FFF2-40B4-BE49-F238E27FC236}">
                <a16:creationId xmlns:a16="http://schemas.microsoft.com/office/drawing/2014/main" id="{00000000-0008-0000-0400-00004305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1348" name="TextBox 38">
            <a:extLst>
              <a:ext uri="{FF2B5EF4-FFF2-40B4-BE49-F238E27FC236}">
                <a16:creationId xmlns:a16="http://schemas.microsoft.com/office/drawing/2014/main" id="{00000000-0008-0000-0400-00004405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1349" name="TextBox 40">
            <a:extLst>
              <a:ext uri="{FF2B5EF4-FFF2-40B4-BE49-F238E27FC236}">
                <a16:creationId xmlns:a16="http://schemas.microsoft.com/office/drawing/2014/main" id="{00000000-0008-0000-0400-00004505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1350" name="TextBox 41">
            <a:extLst>
              <a:ext uri="{FF2B5EF4-FFF2-40B4-BE49-F238E27FC236}">
                <a16:creationId xmlns:a16="http://schemas.microsoft.com/office/drawing/2014/main" id="{00000000-0008-0000-0400-00004605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1351" name="Straight Connector 1350">
            <a:extLst>
              <a:ext uri="{FF2B5EF4-FFF2-40B4-BE49-F238E27FC236}">
                <a16:creationId xmlns:a16="http://schemas.microsoft.com/office/drawing/2014/main" id="{00000000-0008-0000-0400-00004705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1352" name="Straight Connector 1351">
            <a:extLst>
              <a:ext uri="{FF2B5EF4-FFF2-40B4-BE49-F238E27FC236}">
                <a16:creationId xmlns:a16="http://schemas.microsoft.com/office/drawing/2014/main" id="{00000000-0008-0000-0400-00004805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1353" name="Straight Connector 1352">
            <a:extLst>
              <a:ext uri="{FF2B5EF4-FFF2-40B4-BE49-F238E27FC236}">
                <a16:creationId xmlns:a16="http://schemas.microsoft.com/office/drawing/2014/main" id="{00000000-0008-0000-0400-00004905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1354" name="Oval 1353">
            <a:extLst>
              <a:ext uri="{FF2B5EF4-FFF2-40B4-BE49-F238E27FC236}">
                <a16:creationId xmlns:a16="http://schemas.microsoft.com/office/drawing/2014/main" id="{00000000-0008-0000-0400-00004A05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355" name="Straight Connector 1354">
            <a:extLst>
              <a:ext uri="{FF2B5EF4-FFF2-40B4-BE49-F238E27FC236}">
                <a16:creationId xmlns:a16="http://schemas.microsoft.com/office/drawing/2014/main" id="{00000000-0008-0000-0400-00004B050000}"/>
              </a:ext>
            </a:extLst>
          </xdr:cNvPr>
          <xdr:cNvCxnSpPr>
            <a:cxnSpLocks/>
            <a:stCxn id="1349" idx="3"/>
            <a:endCxn id="1359"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1356" name="Straight Connector 1355">
            <a:extLst>
              <a:ext uri="{FF2B5EF4-FFF2-40B4-BE49-F238E27FC236}">
                <a16:creationId xmlns:a16="http://schemas.microsoft.com/office/drawing/2014/main" id="{00000000-0008-0000-0400-00004C05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1357" name="Straight Connector 1356">
            <a:extLst>
              <a:ext uri="{FF2B5EF4-FFF2-40B4-BE49-F238E27FC236}">
                <a16:creationId xmlns:a16="http://schemas.microsoft.com/office/drawing/2014/main" id="{00000000-0008-0000-0400-00004D050000}"/>
              </a:ext>
            </a:extLst>
          </xdr:cNvPr>
          <xdr:cNvCxnSpPr/>
        </xdr:nvCxnSpPr>
        <xdr:spPr>
          <a:xfrm>
            <a:off x="3535708" y="3337567"/>
            <a:ext cx="548610" cy="0"/>
          </a:xfrm>
          <a:prstGeom prst="line">
            <a:avLst/>
          </a:prstGeom>
          <a:noFill/>
          <a:ln w="38100" cap="rnd">
            <a:solidFill>
              <a:schemeClr val="accent4"/>
            </a:solidFill>
          </a:ln>
        </xdr:spPr>
      </xdr:cxnSp>
      <xdr:cxnSp macro="">
        <xdr:nvCxnSpPr>
          <xdr:cNvPr id="1358" name="Straight Connector 1357">
            <a:extLst>
              <a:ext uri="{FF2B5EF4-FFF2-40B4-BE49-F238E27FC236}">
                <a16:creationId xmlns:a16="http://schemas.microsoft.com/office/drawing/2014/main" id="{00000000-0008-0000-0400-00004E05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1359" name="TextBox 39">
            <a:extLst>
              <a:ext uri="{FF2B5EF4-FFF2-40B4-BE49-F238E27FC236}">
                <a16:creationId xmlns:a16="http://schemas.microsoft.com/office/drawing/2014/main" id="{00000000-0008-0000-0400-00004F05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127</xdr:col>
      <xdr:colOff>38411</xdr:colOff>
      <xdr:row>56</xdr:row>
      <xdr:rowOff>62</xdr:rowOff>
    </xdr:from>
    <xdr:to>
      <xdr:col>215</xdr:col>
      <xdr:colOff>1603</xdr:colOff>
      <xdr:row>59</xdr:row>
      <xdr:rowOff>258881</xdr:rowOff>
    </xdr:to>
    <xdr:cxnSp macro="">
      <xdr:nvCxnSpPr>
        <xdr:cNvPr id="1360" name="Elbow Connector 813">
          <a:extLst>
            <a:ext uri="{FF2B5EF4-FFF2-40B4-BE49-F238E27FC236}">
              <a16:creationId xmlns:a16="http://schemas.microsoft.com/office/drawing/2014/main" id="{00000000-0008-0000-0400-000050050000}"/>
            </a:ext>
          </a:extLst>
        </xdr:cNvPr>
        <xdr:cNvCxnSpPr>
          <a:stCxn id="286" idx="0"/>
          <a:endCxn id="1177" idx="3"/>
        </xdr:cNvCxnSpPr>
      </xdr:nvCxnSpPr>
      <xdr:spPr>
        <a:xfrm rot="10800000" flipV="1">
          <a:off x="33909311" y="14935262"/>
          <a:ext cx="23432792" cy="1058919"/>
        </a:xfrm>
        <a:prstGeom prst="bentConnector3">
          <a:avLst>
            <a:gd name="adj1" fmla="val 50000"/>
          </a:avLst>
        </a:prstGeom>
        <a:noFill/>
        <a:ln w="38100" cap="rnd">
          <a:solidFill>
            <a:schemeClr val="accent3"/>
          </a:solidFill>
        </a:ln>
      </xdr:spPr>
    </xdr:cxnSp>
    <xdr:clientData/>
  </xdr:twoCellAnchor>
  <xdr:twoCellAnchor>
    <xdr:from>
      <xdr:col>77</xdr:col>
      <xdr:colOff>259839</xdr:colOff>
      <xdr:row>63</xdr:row>
      <xdr:rowOff>544</xdr:rowOff>
    </xdr:from>
    <xdr:to>
      <xdr:col>88</xdr:col>
      <xdr:colOff>0</xdr:colOff>
      <xdr:row>65</xdr:row>
      <xdr:rowOff>0</xdr:rowOff>
    </xdr:to>
    <xdr:grpSp>
      <xdr:nvGrpSpPr>
        <xdr:cNvPr id="1361" name="Group 1360">
          <a:extLst>
            <a:ext uri="{FF2B5EF4-FFF2-40B4-BE49-F238E27FC236}">
              <a16:creationId xmlns:a16="http://schemas.microsoft.com/office/drawing/2014/main" id="{00000000-0008-0000-0400-000051050000}"/>
            </a:ext>
          </a:extLst>
        </xdr:cNvPr>
        <xdr:cNvGrpSpPr/>
      </xdr:nvGrpSpPr>
      <xdr:grpSpPr>
        <a:xfrm>
          <a:off x="20795739" y="16802644"/>
          <a:ext cx="2673861" cy="532856"/>
          <a:chOff x="609660" y="4983457"/>
          <a:chExt cx="2743179" cy="548640"/>
        </a:xfrm>
      </xdr:grpSpPr>
      <xdr:sp macro="" textlink="">
        <xdr:nvSpPr>
          <xdr:cNvPr id="1362" name="Isosceles Triangle 1361">
            <a:extLst>
              <a:ext uri="{FF2B5EF4-FFF2-40B4-BE49-F238E27FC236}">
                <a16:creationId xmlns:a16="http://schemas.microsoft.com/office/drawing/2014/main" id="{00000000-0008-0000-0400-00005205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63" name="TextBox 191">
            <a:extLst>
              <a:ext uri="{FF2B5EF4-FFF2-40B4-BE49-F238E27FC236}">
                <a16:creationId xmlns:a16="http://schemas.microsoft.com/office/drawing/2014/main" id="{00000000-0008-0000-0400-00005305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 Pumps On</a:t>
            </a:r>
          </a:p>
        </xdr:txBody>
      </xdr:sp>
      <xdr:sp macro="" textlink="">
        <xdr:nvSpPr>
          <xdr:cNvPr id="1364" name="TextBox 192">
            <a:extLst>
              <a:ext uri="{FF2B5EF4-FFF2-40B4-BE49-F238E27FC236}">
                <a16:creationId xmlns:a16="http://schemas.microsoft.com/office/drawing/2014/main" id="{00000000-0008-0000-0400-00005405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TC-01</a:t>
            </a:r>
          </a:p>
        </xdr:txBody>
      </xdr:sp>
      <xdr:sp macro="" textlink="">
        <xdr:nvSpPr>
          <xdr:cNvPr id="1365" name="Isosceles Triangle 1364">
            <a:extLst>
              <a:ext uri="{FF2B5EF4-FFF2-40B4-BE49-F238E27FC236}">
                <a16:creationId xmlns:a16="http://schemas.microsoft.com/office/drawing/2014/main" id="{00000000-0008-0000-0400-00005505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366" name="Straight Connector 1365">
            <a:extLst>
              <a:ext uri="{FF2B5EF4-FFF2-40B4-BE49-F238E27FC236}">
                <a16:creationId xmlns:a16="http://schemas.microsoft.com/office/drawing/2014/main" id="{00000000-0008-0000-0400-000056050000}"/>
              </a:ext>
            </a:extLst>
          </xdr:cNvPr>
          <xdr:cNvCxnSpPr>
            <a:stCxn id="1365" idx="0"/>
            <a:endCxn id="1365"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67" name="Straight Connector 1366">
            <a:extLst>
              <a:ext uri="{FF2B5EF4-FFF2-40B4-BE49-F238E27FC236}">
                <a16:creationId xmlns:a16="http://schemas.microsoft.com/office/drawing/2014/main" id="{00000000-0008-0000-0400-000057050000}"/>
              </a:ext>
            </a:extLst>
          </xdr:cNvPr>
          <xdr:cNvCxnSpPr>
            <a:stCxn id="1365" idx="0"/>
            <a:endCxn id="1365"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68" name="Straight Connector 1367">
            <a:extLst>
              <a:ext uri="{FF2B5EF4-FFF2-40B4-BE49-F238E27FC236}">
                <a16:creationId xmlns:a16="http://schemas.microsoft.com/office/drawing/2014/main" id="{00000000-0008-0000-0400-000058050000}"/>
              </a:ext>
            </a:extLst>
          </xdr:cNvPr>
          <xdr:cNvCxnSpPr>
            <a:stCxn id="1362" idx="4"/>
            <a:endCxn id="1362"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69" name="Straight Connector 1368">
            <a:extLst>
              <a:ext uri="{FF2B5EF4-FFF2-40B4-BE49-F238E27FC236}">
                <a16:creationId xmlns:a16="http://schemas.microsoft.com/office/drawing/2014/main" id="{00000000-0008-0000-0400-000059050000}"/>
              </a:ext>
            </a:extLst>
          </xdr:cNvPr>
          <xdr:cNvCxnSpPr>
            <a:stCxn id="1365" idx="2"/>
            <a:endCxn id="1362"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70" name="Straight Connector 1369">
            <a:extLst>
              <a:ext uri="{FF2B5EF4-FFF2-40B4-BE49-F238E27FC236}">
                <a16:creationId xmlns:a16="http://schemas.microsoft.com/office/drawing/2014/main" id="{00000000-0008-0000-0400-00005A050000}"/>
              </a:ext>
            </a:extLst>
          </xdr:cNvPr>
          <xdr:cNvCxnSpPr>
            <a:stCxn id="1365" idx="4"/>
            <a:endCxn id="1362"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88</xdr:col>
      <xdr:colOff>0</xdr:colOff>
      <xdr:row>63</xdr:row>
      <xdr:rowOff>1</xdr:rowOff>
    </xdr:from>
    <xdr:to>
      <xdr:col>95</xdr:col>
      <xdr:colOff>23</xdr:colOff>
      <xdr:row>64</xdr:row>
      <xdr:rowOff>272</xdr:rowOff>
    </xdr:to>
    <xdr:cxnSp macro="">
      <xdr:nvCxnSpPr>
        <xdr:cNvPr id="1371" name="Elbow Connector 444">
          <a:extLst>
            <a:ext uri="{FF2B5EF4-FFF2-40B4-BE49-F238E27FC236}">
              <a16:creationId xmlns:a16="http://schemas.microsoft.com/office/drawing/2014/main" id="{00000000-0008-0000-0400-00005B050000}"/>
            </a:ext>
          </a:extLst>
        </xdr:cNvPr>
        <xdr:cNvCxnSpPr>
          <a:stCxn id="1365" idx="0"/>
          <a:endCxn id="1350" idx="1"/>
        </xdr:cNvCxnSpPr>
      </xdr:nvCxnSpPr>
      <xdr:spPr>
        <a:xfrm flipV="1">
          <a:off x="23469600" y="16802101"/>
          <a:ext cx="1866923" cy="266971"/>
        </a:xfrm>
        <a:prstGeom prst="bentConnector3">
          <a:avLst>
            <a:gd name="adj1" fmla="val 50000"/>
          </a:avLst>
        </a:prstGeom>
        <a:noFill/>
        <a:ln w="38100" cap="rnd">
          <a:solidFill>
            <a:srgbClr val="0070C0"/>
          </a:solidFill>
          <a:prstDash val="dash"/>
        </a:ln>
      </xdr:spPr>
    </xdr:cxnSp>
    <xdr:clientData/>
  </xdr:twoCellAnchor>
  <xdr:twoCellAnchor>
    <xdr:from>
      <xdr:col>91</xdr:col>
      <xdr:colOff>259839</xdr:colOff>
      <xdr:row>58</xdr:row>
      <xdr:rowOff>3815</xdr:rowOff>
    </xdr:from>
    <xdr:to>
      <xdr:col>93</xdr:col>
      <xdr:colOff>259838</xdr:colOff>
      <xdr:row>60</xdr:row>
      <xdr:rowOff>3815</xdr:rowOff>
    </xdr:to>
    <xdr:grpSp>
      <xdr:nvGrpSpPr>
        <xdr:cNvPr id="1381" name="Group 1380">
          <a:extLst>
            <a:ext uri="{FF2B5EF4-FFF2-40B4-BE49-F238E27FC236}">
              <a16:creationId xmlns:a16="http://schemas.microsoft.com/office/drawing/2014/main" id="{00000000-0008-0000-0400-000065050000}"/>
            </a:ext>
          </a:extLst>
        </xdr:cNvPr>
        <xdr:cNvGrpSpPr/>
      </xdr:nvGrpSpPr>
      <xdr:grpSpPr>
        <a:xfrm>
          <a:off x="24529539" y="15472415"/>
          <a:ext cx="533399" cy="533400"/>
          <a:chOff x="18302468" y="7957595"/>
          <a:chExt cx="530507" cy="530506"/>
        </a:xfrm>
      </xdr:grpSpPr>
      <xdr:sp macro="" textlink="">
        <xdr:nvSpPr>
          <xdr:cNvPr id="1382" name="Rectangle 1381">
            <a:extLst>
              <a:ext uri="{FF2B5EF4-FFF2-40B4-BE49-F238E27FC236}">
                <a16:creationId xmlns:a16="http://schemas.microsoft.com/office/drawing/2014/main" id="{00000000-0008-0000-0400-00006605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383" name="Group 1382">
            <a:extLst>
              <a:ext uri="{FF2B5EF4-FFF2-40B4-BE49-F238E27FC236}">
                <a16:creationId xmlns:a16="http://schemas.microsoft.com/office/drawing/2014/main" id="{00000000-0008-0000-0400-000067050000}"/>
              </a:ext>
            </a:extLst>
          </xdr:cNvPr>
          <xdr:cNvGrpSpPr/>
        </xdr:nvGrpSpPr>
        <xdr:grpSpPr>
          <a:xfrm>
            <a:off x="18302468" y="7957596"/>
            <a:ext cx="530506" cy="530505"/>
            <a:chOff x="19062804" y="7957596"/>
            <a:chExt cx="530506" cy="530505"/>
          </a:xfrm>
        </xdr:grpSpPr>
        <xdr:grpSp>
          <xdr:nvGrpSpPr>
            <xdr:cNvPr id="1384" name="Group 1383">
              <a:extLst>
                <a:ext uri="{FF2B5EF4-FFF2-40B4-BE49-F238E27FC236}">
                  <a16:creationId xmlns:a16="http://schemas.microsoft.com/office/drawing/2014/main" id="{00000000-0008-0000-0400-000068050000}"/>
                </a:ext>
              </a:extLst>
            </xdr:cNvPr>
            <xdr:cNvGrpSpPr/>
          </xdr:nvGrpSpPr>
          <xdr:grpSpPr>
            <a:xfrm>
              <a:off x="19062804" y="7957596"/>
              <a:ext cx="530506" cy="530505"/>
              <a:chOff x="19098228" y="7957596"/>
              <a:chExt cx="530506" cy="530505"/>
            </a:xfrm>
          </xdr:grpSpPr>
          <xdr:cxnSp macro="">
            <xdr:nvCxnSpPr>
              <xdr:cNvPr id="1388" name="Straight Connector 1387">
                <a:extLst>
                  <a:ext uri="{FF2B5EF4-FFF2-40B4-BE49-F238E27FC236}">
                    <a16:creationId xmlns:a16="http://schemas.microsoft.com/office/drawing/2014/main" id="{00000000-0008-0000-0400-00006C05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1389" name="Straight Connector 1388">
                <a:extLst>
                  <a:ext uri="{FF2B5EF4-FFF2-40B4-BE49-F238E27FC236}">
                    <a16:creationId xmlns:a16="http://schemas.microsoft.com/office/drawing/2014/main" id="{00000000-0008-0000-0400-00006D050000}"/>
                  </a:ext>
                </a:extLst>
              </xdr:cNvPr>
              <xdr:cNvCxnSpPr/>
            </xdr:nvCxnSpPr>
            <xdr:spPr>
              <a:xfrm flipV="1">
                <a:off x="19363481" y="7957596"/>
                <a:ext cx="0" cy="530505"/>
              </a:xfrm>
              <a:prstGeom prst="line">
                <a:avLst/>
              </a:prstGeom>
              <a:noFill/>
              <a:ln w="38100" cap="rnd">
                <a:solidFill>
                  <a:schemeClr val="accent3"/>
                </a:solidFill>
              </a:ln>
            </xdr:spPr>
          </xdr:cxnSp>
        </xdr:grpSp>
        <xdr:grpSp>
          <xdr:nvGrpSpPr>
            <xdr:cNvPr id="1385" name="Group 1384">
              <a:extLst>
                <a:ext uri="{FF2B5EF4-FFF2-40B4-BE49-F238E27FC236}">
                  <a16:creationId xmlns:a16="http://schemas.microsoft.com/office/drawing/2014/main" id="{00000000-0008-0000-0400-000069050000}"/>
                </a:ext>
              </a:extLst>
            </xdr:cNvPr>
            <xdr:cNvGrpSpPr/>
          </xdr:nvGrpSpPr>
          <xdr:grpSpPr>
            <a:xfrm>
              <a:off x="19190897" y="8026928"/>
              <a:ext cx="274320" cy="333080"/>
              <a:chOff x="18762128" y="7960615"/>
              <a:chExt cx="274320" cy="333080"/>
            </a:xfrm>
          </xdr:grpSpPr>
          <xdr:sp macro="" textlink="">
            <xdr:nvSpPr>
              <xdr:cNvPr id="1386" name="Rectangle 1385">
                <a:extLst>
                  <a:ext uri="{FF2B5EF4-FFF2-40B4-BE49-F238E27FC236}">
                    <a16:creationId xmlns:a16="http://schemas.microsoft.com/office/drawing/2014/main" id="{00000000-0008-0000-0400-00006A05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87" name="Arc 1386">
                <a:extLst>
                  <a:ext uri="{FF2B5EF4-FFF2-40B4-BE49-F238E27FC236}">
                    <a16:creationId xmlns:a16="http://schemas.microsoft.com/office/drawing/2014/main" id="{00000000-0008-0000-0400-00006B05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93</xdr:col>
      <xdr:colOff>259838</xdr:colOff>
      <xdr:row>59</xdr:row>
      <xdr:rowOff>17</xdr:rowOff>
    </xdr:from>
    <xdr:to>
      <xdr:col>95</xdr:col>
      <xdr:colOff>29</xdr:colOff>
      <xdr:row>59</xdr:row>
      <xdr:rowOff>3815</xdr:rowOff>
    </xdr:to>
    <xdr:cxnSp macro="">
      <xdr:nvCxnSpPr>
        <xdr:cNvPr id="1390" name="Straight Connector 1389">
          <a:extLst>
            <a:ext uri="{FF2B5EF4-FFF2-40B4-BE49-F238E27FC236}">
              <a16:creationId xmlns:a16="http://schemas.microsoft.com/office/drawing/2014/main" id="{00000000-0008-0000-0400-00006E050000}"/>
            </a:ext>
          </a:extLst>
        </xdr:cNvPr>
        <xdr:cNvCxnSpPr>
          <a:stCxn id="1382" idx="3"/>
          <a:endCxn id="1348" idx="1"/>
        </xdr:cNvCxnSpPr>
      </xdr:nvCxnSpPr>
      <xdr:spPr>
        <a:xfrm flipV="1">
          <a:off x="25062938" y="15735317"/>
          <a:ext cx="273591" cy="3798"/>
        </a:xfrm>
        <a:prstGeom prst="line">
          <a:avLst/>
        </a:prstGeom>
        <a:noFill/>
        <a:ln w="38100" cap="rnd">
          <a:solidFill>
            <a:schemeClr val="accent3"/>
          </a:solidFill>
        </a:ln>
      </xdr:spPr>
    </xdr:cxnSp>
    <xdr:clientData/>
  </xdr:twoCellAnchor>
  <xdr:twoCellAnchor>
    <xdr:from>
      <xdr:col>91</xdr:col>
      <xdr:colOff>0</xdr:colOff>
      <xdr:row>60</xdr:row>
      <xdr:rowOff>3815</xdr:rowOff>
    </xdr:from>
    <xdr:to>
      <xdr:col>92</xdr:col>
      <xdr:colOff>259839</xdr:colOff>
      <xdr:row>61</xdr:row>
      <xdr:rowOff>11782</xdr:rowOff>
    </xdr:to>
    <xdr:cxnSp macro="">
      <xdr:nvCxnSpPr>
        <xdr:cNvPr id="1392" name="Elbow Connector 2132">
          <a:extLst>
            <a:ext uri="{FF2B5EF4-FFF2-40B4-BE49-F238E27FC236}">
              <a16:creationId xmlns:a16="http://schemas.microsoft.com/office/drawing/2014/main" id="{00000000-0008-0000-0400-000070050000}"/>
            </a:ext>
          </a:extLst>
        </xdr:cNvPr>
        <xdr:cNvCxnSpPr>
          <a:stCxn id="1553" idx="3"/>
          <a:endCxn id="1382" idx="2"/>
        </xdr:cNvCxnSpPr>
      </xdr:nvCxnSpPr>
      <xdr:spPr>
        <a:xfrm flipV="1">
          <a:off x="24269700" y="16005815"/>
          <a:ext cx="526539" cy="274667"/>
        </a:xfrm>
        <a:prstGeom prst="bentConnector2">
          <a:avLst/>
        </a:prstGeom>
        <a:noFill/>
        <a:ln w="38100" cap="rnd">
          <a:solidFill>
            <a:schemeClr val="accent3"/>
          </a:solidFill>
          <a:prstDash val="lgDashDotDot"/>
        </a:ln>
      </xdr:spPr>
    </xdr:cxnSp>
    <xdr:clientData/>
  </xdr:twoCellAnchor>
  <xdr:twoCellAnchor>
    <xdr:from>
      <xdr:col>184</xdr:col>
      <xdr:colOff>0</xdr:colOff>
      <xdr:row>42</xdr:row>
      <xdr:rowOff>2660</xdr:rowOff>
    </xdr:from>
    <xdr:to>
      <xdr:col>190</xdr:col>
      <xdr:colOff>0</xdr:colOff>
      <xdr:row>47</xdr:row>
      <xdr:rowOff>2660</xdr:rowOff>
    </xdr:to>
    <xdr:grpSp>
      <xdr:nvGrpSpPr>
        <xdr:cNvPr id="1399" name="Group 1398">
          <a:extLst>
            <a:ext uri="{FF2B5EF4-FFF2-40B4-BE49-F238E27FC236}">
              <a16:creationId xmlns:a16="http://schemas.microsoft.com/office/drawing/2014/main" id="{00000000-0008-0000-0400-000077050000}"/>
            </a:ext>
          </a:extLst>
        </xdr:cNvPr>
        <xdr:cNvGrpSpPr/>
      </xdr:nvGrpSpPr>
      <xdr:grpSpPr>
        <a:xfrm>
          <a:off x="49072800" y="11204060"/>
          <a:ext cx="1600200" cy="1333500"/>
          <a:chOff x="11284208" y="4723622"/>
          <a:chExt cx="1574541" cy="1312117"/>
        </a:xfrm>
      </xdr:grpSpPr>
      <xdr:sp macro="" textlink="">
        <xdr:nvSpPr>
          <xdr:cNvPr id="1400" name="Rectangle 1399">
            <a:extLst>
              <a:ext uri="{FF2B5EF4-FFF2-40B4-BE49-F238E27FC236}">
                <a16:creationId xmlns:a16="http://schemas.microsoft.com/office/drawing/2014/main" id="{00000000-0008-0000-0400-00007805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01" name="Rounded Rectangle 308">
            <a:extLst>
              <a:ext uri="{FF2B5EF4-FFF2-40B4-BE49-F238E27FC236}">
                <a16:creationId xmlns:a16="http://schemas.microsoft.com/office/drawing/2014/main" id="{00000000-0008-0000-0400-00007905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1402" name="Straight Connector 1401">
            <a:extLst>
              <a:ext uri="{FF2B5EF4-FFF2-40B4-BE49-F238E27FC236}">
                <a16:creationId xmlns:a16="http://schemas.microsoft.com/office/drawing/2014/main" id="{00000000-0008-0000-0400-00007A050000}"/>
              </a:ext>
            </a:extLst>
          </xdr:cNvPr>
          <xdr:cNvCxnSpPr>
            <a:stCxn id="1400" idx="2"/>
          </xdr:cNvCxnSpPr>
        </xdr:nvCxnSpPr>
        <xdr:spPr>
          <a:xfrm>
            <a:off x="12071479" y="5510893"/>
            <a:ext cx="0" cy="524846"/>
          </a:xfrm>
          <a:prstGeom prst="line">
            <a:avLst/>
          </a:prstGeom>
          <a:noFill/>
          <a:ln w="38100" cap="rnd">
            <a:solidFill>
              <a:schemeClr val="accent4"/>
            </a:solidFill>
          </a:ln>
        </xdr:spPr>
      </xdr:cxnSp>
    </xdr:grpSp>
    <xdr:clientData/>
  </xdr:twoCellAnchor>
  <xdr:twoCellAnchor>
    <xdr:from>
      <xdr:col>183</xdr:col>
      <xdr:colOff>261868</xdr:colOff>
      <xdr:row>27</xdr:row>
      <xdr:rowOff>0</xdr:rowOff>
    </xdr:from>
    <xdr:to>
      <xdr:col>189</xdr:col>
      <xdr:colOff>261868</xdr:colOff>
      <xdr:row>32</xdr:row>
      <xdr:rowOff>0</xdr:rowOff>
    </xdr:to>
    <xdr:grpSp>
      <xdr:nvGrpSpPr>
        <xdr:cNvPr id="1404" name="Group 1403">
          <a:extLst>
            <a:ext uri="{FF2B5EF4-FFF2-40B4-BE49-F238E27FC236}">
              <a16:creationId xmlns:a16="http://schemas.microsoft.com/office/drawing/2014/main" id="{00000000-0008-0000-0400-00007C050000}"/>
            </a:ext>
          </a:extLst>
        </xdr:cNvPr>
        <xdr:cNvGrpSpPr/>
      </xdr:nvGrpSpPr>
      <xdr:grpSpPr>
        <a:xfrm>
          <a:off x="49067968" y="7200900"/>
          <a:ext cx="1600200" cy="1333500"/>
          <a:chOff x="11284208" y="4723622"/>
          <a:chExt cx="1574541" cy="1312117"/>
        </a:xfrm>
      </xdr:grpSpPr>
      <xdr:sp macro="" textlink="">
        <xdr:nvSpPr>
          <xdr:cNvPr id="1405" name="Rectangle 1404">
            <a:extLst>
              <a:ext uri="{FF2B5EF4-FFF2-40B4-BE49-F238E27FC236}">
                <a16:creationId xmlns:a16="http://schemas.microsoft.com/office/drawing/2014/main" id="{00000000-0008-0000-0400-00007D05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06" name="Rounded Rectangle 308">
            <a:extLst>
              <a:ext uri="{FF2B5EF4-FFF2-40B4-BE49-F238E27FC236}">
                <a16:creationId xmlns:a16="http://schemas.microsoft.com/office/drawing/2014/main" id="{00000000-0008-0000-0400-00007E05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1407" name="Straight Connector 1406">
            <a:extLst>
              <a:ext uri="{FF2B5EF4-FFF2-40B4-BE49-F238E27FC236}">
                <a16:creationId xmlns:a16="http://schemas.microsoft.com/office/drawing/2014/main" id="{00000000-0008-0000-0400-00007F050000}"/>
              </a:ext>
            </a:extLst>
          </xdr:cNvPr>
          <xdr:cNvCxnSpPr>
            <a:stCxn id="1405" idx="2"/>
          </xdr:cNvCxnSpPr>
        </xdr:nvCxnSpPr>
        <xdr:spPr>
          <a:xfrm>
            <a:off x="12071479" y="5510893"/>
            <a:ext cx="0" cy="524846"/>
          </a:xfrm>
          <a:prstGeom prst="line">
            <a:avLst/>
          </a:prstGeom>
          <a:noFill/>
          <a:ln w="38100" cap="rnd">
            <a:solidFill>
              <a:schemeClr val="accent4"/>
            </a:solidFill>
          </a:ln>
        </xdr:spPr>
      </xdr:cxnSp>
    </xdr:grpSp>
    <xdr:clientData/>
  </xdr:twoCellAnchor>
  <xdr:twoCellAnchor>
    <xdr:from>
      <xdr:col>65</xdr:col>
      <xdr:colOff>259839</xdr:colOff>
      <xdr:row>54</xdr:row>
      <xdr:rowOff>0</xdr:rowOff>
    </xdr:from>
    <xdr:to>
      <xdr:col>75</xdr:col>
      <xdr:colOff>259840</xdr:colOff>
      <xdr:row>62</xdr:row>
      <xdr:rowOff>0</xdr:rowOff>
    </xdr:to>
    <xdr:grpSp>
      <xdr:nvGrpSpPr>
        <xdr:cNvPr id="1455" name="Group 1454">
          <a:extLst>
            <a:ext uri="{FF2B5EF4-FFF2-40B4-BE49-F238E27FC236}">
              <a16:creationId xmlns:a16="http://schemas.microsoft.com/office/drawing/2014/main" id="{00000000-0008-0000-0400-0000AF050000}"/>
            </a:ext>
          </a:extLst>
        </xdr:cNvPr>
        <xdr:cNvGrpSpPr/>
      </xdr:nvGrpSpPr>
      <xdr:grpSpPr>
        <a:xfrm>
          <a:off x="17595339" y="14401800"/>
          <a:ext cx="2667001" cy="2133600"/>
          <a:chOff x="1524050" y="1600220"/>
          <a:chExt cx="2743932" cy="2194536"/>
        </a:xfrm>
        <a:solidFill>
          <a:schemeClr val="tx1"/>
        </a:solidFill>
      </xdr:grpSpPr>
      <xdr:sp macro="" textlink="">
        <xdr:nvSpPr>
          <xdr:cNvPr id="1456" name="Rectangle 1455">
            <a:extLst>
              <a:ext uri="{FF2B5EF4-FFF2-40B4-BE49-F238E27FC236}">
                <a16:creationId xmlns:a16="http://schemas.microsoft.com/office/drawing/2014/main" id="{00000000-0008-0000-0400-0000B005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457" name="TextBox 41">
            <a:extLst>
              <a:ext uri="{FF2B5EF4-FFF2-40B4-BE49-F238E27FC236}">
                <a16:creationId xmlns:a16="http://schemas.microsoft.com/office/drawing/2014/main" id="{00000000-0008-0000-0400-0000B105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RA</a:t>
            </a:r>
          </a:p>
        </xdr:txBody>
      </xdr:sp>
      <xdr:sp macro="" textlink="">
        <xdr:nvSpPr>
          <xdr:cNvPr id="1458" name="TextBox 46">
            <a:extLst>
              <a:ext uri="{FF2B5EF4-FFF2-40B4-BE49-F238E27FC236}">
                <a16:creationId xmlns:a16="http://schemas.microsoft.com/office/drawing/2014/main" id="{00000000-0008-0000-0400-0000B205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1459" name="TextBox 48">
            <a:extLst>
              <a:ext uri="{FF2B5EF4-FFF2-40B4-BE49-F238E27FC236}">
                <a16:creationId xmlns:a16="http://schemas.microsoft.com/office/drawing/2014/main" id="{00000000-0008-0000-0400-0000B305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1460" name="TextBox 49">
            <a:extLst>
              <a:ext uri="{FF2B5EF4-FFF2-40B4-BE49-F238E27FC236}">
                <a16:creationId xmlns:a16="http://schemas.microsoft.com/office/drawing/2014/main" id="{00000000-0008-0000-0400-0000B4050000}"/>
              </a:ext>
            </a:extLst>
          </xdr:cNvPr>
          <xdr:cNvSpPr txBox="1">
            <a:spLocks noChangeAspect="1"/>
          </xdr:cNvSpPr>
        </xdr:nvSpPr>
        <xdr:spPr>
          <a:xfrm>
            <a:off x="1524050" y="2148854"/>
            <a:ext cx="548568" cy="548634"/>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1461" name="TextBox 53">
            <a:extLst>
              <a:ext uri="{FF2B5EF4-FFF2-40B4-BE49-F238E27FC236}">
                <a16:creationId xmlns:a16="http://schemas.microsoft.com/office/drawing/2014/main" id="{00000000-0008-0000-0400-0000B5050000}"/>
              </a:ext>
            </a:extLst>
          </xdr:cNvPr>
          <xdr:cNvSpPr txBox="1">
            <a:spLocks noChangeAspect="1"/>
          </xdr:cNvSpPr>
        </xdr:nvSpPr>
        <xdr:spPr>
          <a:xfrm>
            <a:off x="1524050" y="2697489"/>
            <a:ext cx="548544" cy="548633"/>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1462" name="TextBox 55">
            <a:extLst>
              <a:ext uri="{FF2B5EF4-FFF2-40B4-BE49-F238E27FC236}">
                <a16:creationId xmlns:a16="http://schemas.microsoft.com/office/drawing/2014/main" id="{00000000-0008-0000-0400-0000B605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463" name="TextBox 56">
            <a:extLst>
              <a:ext uri="{FF2B5EF4-FFF2-40B4-BE49-F238E27FC236}">
                <a16:creationId xmlns:a16="http://schemas.microsoft.com/office/drawing/2014/main" id="{00000000-0008-0000-0400-0000B705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464" name="TextBox 58">
            <a:extLst>
              <a:ext uri="{FF2B5EF4-FFF2-40B4-BE49-F238E27FC236}">
                <a16:creationId xmlns:a16="http://schemas.microsoft.com/office/drawing/2014/main" id="{00000000-0008-0000-0400-0000B805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1465" name="TextBox 59">
            <a:extLst>
              <a:ext uri="{FF2B5EF4-FFF2-40B4-BE49-F238E27FC236}">
                <a16:creationId xmlns:a16="http://schemas.microsoft.com/office/drawing/2014/main" id="{00000000-0008-0000-0400-0000B905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1466" name="TextBox 60">
            <a:extLst>
              <a:ext uri="{FF2B5EF4-FFF2-40B4-BE49-F238E27FC236}">
                <a16:creationId xmlns:a16="http://schemas.microsoft.com/office/drawing/2014/main" id="{00000000-0008-0000-0400-0000BA05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1467" name="TextBox 61">
            <a:extLst>
              <a:ext uri="{FF2B5EF4-FFF2-40B4-BE49-F238E27FC236}">
                <a16:creationId xmlns:a16="http://schemas.microsoft.com/office/drawing/2014/main" id="{00000000-0008-0000-0400-0000BB05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1468" name="Straight Connector 1467">
            <a:extLst>
              <a:ext uri="{FF2B5EF4-FFF2-40B4-BE49-F238E27FC236}">
                <a16:creationId xmlns:a16="http://schemas.microsoft.com/office/drawing/2014/main" id="{00000000-0008-0000-0400-0000BC050000}"/>
              </a:ext>
            </a:extLst>
          </xdr:cNvPr>
          <xdr:cNvCxnSpPr/>
        </xdr:nvCxnSpPr>
        <xdr:spPr>
          <a:xfrm>
            <a:off x="2622164" y="2240287"/>
            <a:ext cx="0" cy="731512"/>
          </a:xfrm>
          <a:prstGeom prst="line">
            <a:avLst/>
          </a:prstGeom>
          <a:grpFill/>
          <a:ln w="19050" cap="rnd">
            <a:solidFill>
              <a:schemeClr val="bg1"/>
            </a:solidFill>
          </a:ln>
        </xdr:spPr>
      </xdr:cxnSp>
      <xdr:cxnSp macro="">
        <xdr:nvCxnSpPr>
          <xdr:cNvPr id="1469" name="Straight Connector 1468">
            <a:extLst>
              <a:ext uri="{FF2B5EF4-FFF2-40B4-BE49-F238E27FC236}">
                <a16:creationId xmlns:a16="http://schemas.microsoft.com/office/drawing/2014/main" id="{00000000-0008-0000-0400-0000BD050000}"/>
              </a:ext>
            </a:extLst>
          </xdr:cNvPr>
          <xdr:cNvCxnSpPr/>
        </xdr:nvCxnSpPr>
        <xdr:spPr>
          <a:xfrm>
            <a:off x="2530725" y="2880067"/>
            <a:ext cx="1097271" cy="1"/>
          </a:xfrm>
          <a:prstGeom prst="line">
            <a:avLst/>
          </a:prstGeom>
          <a:grpFill/>
          <a:ln w="19050" cap="rnd">
            <a:solidFill>
              <a:schemeClr val="bg1"/>
            </a:solidFill>
          </a:ln>
        </xdr:spPr>
      </xdr:cxnSp>
      <xdr:cxnSp macro="">
        <xdr:nvCxnSpPr>
          <xdr:cNvPr id="1470" name="Straight Connector 1469">
            <a:extLst>
              <a:ext uri="{FF2B5EF4-FFF2-40B4-BE49-F238E27FC236}">
                <a16:creationId xmlns:a16="http://schemas.microsoft.com/office/drawing/2014/main" id="{00000000-0008-0000-0400-0000BE050000}"/>
              </a:ext>
            </a:extLst>
          </xdr:cNvPr>
          <xdr:cNvCxnSpPr/>
        </xdr:nvCxnSpPr>
        <xdr:spPr>
          <a:xfrm>
            <a:off x="2530725" y="2331726"/>
            <a:ext cx="91439" cy="0"/>
          </a:xfrm>
          <a:prstGeom prst="line">
            <a:avLst/>
          </a:prstGeom>
          <a:grpFill/>
          <a:ln w="19050" cap="rnd">
            <a:solidFill>
              <a:schemeClr val="bg1"/>
            </a:solidFill>
          </a:ln>
        </xdr:spPr>
      </xdr:cxnSp>
      <xdr:cxnSp macro="">
        <xdr:nvCxnSpPr>
          <xdr:cNvPr id="1471" name="Straight Connector 1470">
            <a:extLst>
              <a:ext uri="{FF2B5EF4-FFF2-40B4-BE49-F238E27FC236}">
                <a16:creationId xmlns:a16="http://schemas.microsoft.com/office/drawing/2014/main" id="{00000000-0008-0000-0400-0000BF050000}"/>
              </a:ext>
            </a:extLst>
          </xdr:cNvPr>
          <xdr:cNvCxnSpPr/>
        </xdr:nvCxnSpPr>
        <xdr:spPr>
          <a:xfrm>
            <a:off x="3536554" y="2880067"/>
            <a:ext cx="0" cy="91735"/>
          </a:xfrm>
          <a:prstGeom prst="line">
            <a:avLst/>
          </a:prstGeom>
          <a:grpFill/>
          <a:ln w="19050" cap="rnd">
            <a:solidFill>
              <a:schemeClr val="bg1"/>
            </a:solidFill>
          </a:ln>
        </xdr:spPr>
      </xdr:cxnSp>
      <xdr:cxnSp macro="">
        <xdr:nvCxnSpPr>
          <xdr:cNvPr id="1472" name="Straight Connector 1471">
            <a:extLst>
              <a:ext uri="{FF2B5EF4-FFF2-40B4-BE49-F238E27FC236}">
                <a16:creationId xmlns:a16="http://schemas.microsoft.com/office/drawing/2014/main" id="{00000000-0008-0000-0400-0000C0050000}"/>
              </a:ext>
            </a:extLst>
          </xdr:cNvPr>
          <xdr:cNvCxnSpPr/>
        </xdr:nvCxnSpPr>
        <xdr:spPr>
          <a:xfrm>
            <a:off x="2622164" y="2331726"/>
            <a:ext cx="914390" cy="548342"/>
          </a:xfrm>
          <a:prstGeom prst="line">
            <a:avLst/>
          </a:prstGeom>
          <a:grpFill/>
          <a:ln w="25400" cap="rnd">
            <a:solidFill>
              <a:schemeClr val="accent1"/>
            </a:solidFill>
          </a:ln>
        </xdr:spPr>
      </xdr:cxnSp>
      <xdr:sp macro="" textlink="">
        <xdr:nvSpPr>
          <xdr:cNvPr id="1473" name="Oval 1472">
            <a:extLst>
              <a:ext uri="{FF2B5EF4-FFF2-40B4-BE49-F238E27FC236}">
                <a16:creationId xmlns:a16="http://schemas.microsoft.com/office/drawing/2014/main" id="{00000000-0008-0000-0400-0000C1050000}"/>
              </a:ext>
            </a:extLst>
          </xdr:cNvPr>
          <xdr:cNvSpPr>
            <a:spLocks noChangeAspect="1"/>
          </xdr:cNvSpPr>
        </xdr:nvSpPr>
        <xdr:spPr>
          <a:xfrm>
            <a:off x="2598884" y="230886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74" name="Oval 1473">
            <a:extLst>
              <a:ext uri="{FF2B5EF4-FFF2-40B4-BE49-F238E27FC236}">
                <a16:creationId xmlns:a16="http://schemas.microsoft.com/office/drawing/2014/main" id="{00000000-0008-0000-0400-0000C2050000}"/>
              </a:ext>
            </a:extLst>
          </xdr:cNvPr>
          <xdr:cNvSpPr>
            <a:spLocks noChangeAspect="1"/>
          </xdr:cNvSpPr>
        </xdr:nvSpPr>
        <xdr:spPr>
          <a:xfrm>
            <a:off x="3513695" y="286062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25</xdr:col>
      <xdr:colOff>0</xdr:colOff>
      <xdr:row>58</xdr:row>
      <xdr:rowOff>257260</xdr:rowOff>
    </xdr:from>
    <xdr:to>
      <xdr:col>31</xdr:col>
      <xdr:colOff>271312</xdr:colOff>
      <xdr:row>65</xdr:row>
      <xdr:rowOff>255112</xdr:rowOff>
    </xdr:to>
    <xdr:cxnSp macro="">
      <xdr:nvCxnSpPr>
        <xdr:cNvPr id="1236" name="Elbow Connector 1125">
          <a:extLst>
            <a:ext uri="{FF2B5EF4-FFF2-40B4-BE49-F238E27FC236}">
              <a16:creationId xmlns:a16="http://schemas.microsoft.com/office/drawing/2014/main" id="{00000000-0008-0000-0400-0000D4040000}"/>
            </a:ext>
          </a:extLst>
        </xdr:cNvPr>
        <xdr:cNvCxnSpPr>
          <a:stCxn id="1238" idx="3"/>
          <a:endCxn id="266" idx="2"/>
        </xdr:cNvCxnSpPr>
      </xdr:nvCxnSpPr>
      <xdr:spPr>
        <a:xfrm flipV="1">
          <a:off x="6782955" y="15658896"/>
          <a:ext cx="1899221" cy="1856671"/>
        </a:xfrm>
        <a:prstGeom prst="bentConnector2">
          <a:avLst/>
        </a:prstGeom>
        <a:noFill/>
        <a:ln w="38100" cap="rnd">
          <a:solidFill>
            <a:schemeClr val="accent3"/>
          </a:solidFill>
          <a:prstDash val="lgDashDotDot"/>
        </a:ln>
      </xdr:spPr>
    </xdr:cxnSp>
    <xdr:clientData/>
  </xdr:twoCellAnchor>
  <xdr:twoCellAnchor>
    <xdr:from>
      <xdr:col>12</xdr:col>
      <xdr:colOff>0</xdr:colOff>
      <xdr:row>64</xdr:row>
      <xdr:rowOff>243952</xdr:rowOff>
    </xdr:from>
    <xdr:to>
      <xdr:col>25</xdr:col>
      <xdr:colOff>0</xdr:colOff>
      <xdr:row>66</xdr:row>
      <xdr:rowOff>251180</xdr:rowOff>
    </xdr:to>
    <xdr:grpSp>
      <xdr:nvGrpSpPr>
        <xdr:cNvPr id="1237" name="Group 1236">
          <a:extLst>
            <a:ext uri="{FF2B5EF4-FFF2-40B4-BE49-F238E27FC236}">
              <a16:creationId xmlns:a16="http://schemas.microsoft.com/office/drawing/2014/main" id="{00000000-0008-0000-0400-0000D5040000}"/>
            </a:ext>
          </a:extLst>
        </xdr:cNvPr>
        <xdr:cNvGrpSpPr/>
      </xdr:nvGrpSpPr>
      <xdr:grpSpPr>
        <a:xfrm>
          <a:off x="3200400" y="17312752"/>
          <a:ext cx="3467100" cy="540628"/>
          <a:chOff x="2298238" y="2498784"/>
          <a:chExt cx="3797762" cy="564466"/>
        </a:xfrm>
      </xdr:grpSpPr>
      <xdr:sp macro="" textlink="">
        <xdr:nvSpPr>
          <xdr:cNvPr id="1238" name="Rounded Rectangle 1114">
            <a:extLst>
              <a:ext uri="{FF2B5EF4-FFF2-40B4-BE49-F238E27FC236}">
                <a16:creationId xmlns:a16="http://schemas.microsoft.com/office/drawing/2014/main" id="{00000000-0008-0000-0400-0000D6040000}"/>
              </a:ext>
            </a:extLst>
          </xdr:cNvPr>
          <xdr:cNvSpPr/>
        </xdr:nvSpPr>
        <xdr:spPr>
          <a:xfrm>
            <a:off x="5181610" y="2514610"/>
            <a:ext cx="914390" cy="548640"/>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39" name="TextBox 126">
            <a:extLst>
              <a:ext uri="{FF2B5EF4-FFF2-40B4-BE49-F238E27FC236}">
                <a16:creationId xmlns:a16="http://schemas.microsoft.com/office/drawing/2014/main" id="{00000000-0008-0000-0400-0000D704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0</a:t>
            </a:r>
          </a:p>
        </xdr:txBody>
      </xdr:sp>
      <xdr:sp macro="" textlink="">
        <xdr:nvSpPr>
          <xdr:cNvPr id="1240" name="TextBox 101">
            <a:extLst>
              <a:ext uri="{FF2B5EF4-FFF2-40B4-BE49-F238E27FC236}">
                <a16:creationId xmlns:a16="http://schemas.microsoft.com/office/drawing/2014/main" id="{00000000-0008-0000-0400-0000D8040000}"/>
              </a:ext>
            </a:extLst>
          </xdr:cNvPr>
          <xdr:cNvSpPr txBox="1">
            <a:spLocks noChangeAspect="1"/>
          </xdr:cNvSpPr>
        </xdr:nvSpPr>
        <xdr:spPr>
          <a:xfrm flipH="1">
            <a:off x="2303855" y="2498784"/>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CT</a:t>
            </a:r>
            <a:r>
              <a:rPr lang="en-US" baseline="0">
                <a:solidFill>
                  <a:schemeClr val="bg1"/>
                </a:solidFill>
                <a:latin typeface="Comic Sans MS" panose="030F0702030302020204" pitchFamily="66" charset="0"/>
              </a:rPr>
              <a:t> D</a:t>
            </a:r>
            <a:r>
              <a:rPr lang="en-US" baseline="-25000">
                <a:solidFill>
                  <a:schemeClr val="bg1"/>
                </a:solidFill>
                <a:latin typeface="Comic Sans MS" panose="030F0702030302020204" pitchFamily="66" charset="0"/>
              </a:rPr>
              <a:t>Gain</a:t>
            </a:r>
          </a:p>
        </xdr:txBody>
      </xdr:sp>
      <xdr:sp macro="" textlink="">
        <xdr:nvSpPr>
          <xdr:cNvPr id="1276" name="TextBox 123">
            <a:extLst>
              <a:ext uri="{FF2B5EF4-FFF2-40B4-BE49-F238E27FC236}">
                <a16:creationId xmlns:a16="http://schemas.microsoft.com/office/drawing/2014/main" id="{00000000-0008-0000-0400-0000FC04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277" name="Rectangle 1276">
            <a:extLst>
              <a:ext uri="{FF2B5EF4-FFF2-40B4-BE49-F238E27FC236}">
                <a16:creationId xmlns:a16="http://schemas.microsoft.com/office/drawing/2014/main" id="{00000000-0008-0000-0400-0000FD040000}"/>
              </a:ext>
            </a:extLst>
          </xdr:cNvPr>
          <xdr:cNvSpPr/>
        </xdr:nvSpPr>
        <xdr:spPr>
          <a:xfrm>
            <a:off x="4009176" y="2514610"/>
            <a:ext cx="1263871"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78" name="Rectangle 1277">
            <a:extLst>
              <a:ext uri="{FF2B5EF4-FFF2-40B4-BE49-F238E27FC236}">
                <a16:creationId xmlns:a16="http://schemas.microsoft.com/office/drawing/2014/main" id="{00000000-0008-0000-0400-0000FE040000}"/>
              </a:ext>
            </a:extLst>
          </xdr:cNvPr>
          <xdr:cNvSpPr/>
        </xdr:nvSpPr>
        <xdr:spPr>
          <a:xfrm>
            <a:off x="2298238" y="2514639"/>
            <a:ext cx="1710938"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25</xdr:col>
      <xdr:colOff>0</xdr:colOff>
      <xdr:row>58</xdr:row>
      <xdr:rowOff>257260</xdr:rowOff>
    </xdr:from>
    <xdr:to>
      <xdr:col>29</xdr:col>
      <xdr:colOff>271317</xdr:colOff>
      <xdr:row>63</xdr:row>
      <xdr:rowOff>263398</xdr:rowOff>
    </xdr:to>
    <xdr:cxnSp macro="">
      <xdr:nvCxnSpPr>
        <xdr:cNvPr id="1279" name="Elbow Connector 1125">
          <a:extLst>
            <a:ext uri="{FF2B5EF4-FFF2-40B4-BE49-F238E27FC236}">
              <a16:creationId xmlns:a16="http://schemas.microsoft.com/office/drawing/2014/main" id="{00000000-0008-0000-0400-0000FF040000}"/>
            </a:ext>
          </a:extLst>
        </xdr:cNvPr>
        <xdr:cNvCxnSpPr>
          <a:stCxn id="1281" idx="3"/>
          <a:endCxn id="265" idx="2"/>
        </xdr:cNvCxnSpPr>
      </xdr:nvCxnSpPr>
      <xdr:spPr>
        <a:xfrm flipV="1">
          <a:off x="6782955" y="15658896"/>
          <a:ext cx="1356589" cy="1333866"/>
        </a:xfrm>
        <a:prstGeom prst="bentConnector2">
          <a:avLst/>
        </a:prstGeom>
        <a:noFill/>
        <a:ln w="38100" cap="rnd">
          <a:solidFill>
            <a:schemeClr val="accent3"/>
          </a:solidFill>
          <a:prstDash val="lgDashDotDot"/>
        </a:ln>
      </xdr:spPr>
    </xdr:cxnSp>
    <xdr:clientData/>
  </xdr:twoCellAnchor>
  <xdr:twoCellAnchor>
    <xdr:from>
      <xdr:col>12</xdr:col>
      <xdr:colOff>0</xdr:colOff>
      <xdr:row>62</xdr:row>
      <xdr:rowOff>252238</xdr:rowOff>
    </xdr:from>
    <xdr:to>
      <xdr:col>25</xdr:col>
      <xdr:colOff>0</xdr:colOff>
      <xdr:row>64</xdr:row>
      <xdr:rowOff>259466</xdr:rowOff>
    </xdr:to>
    <xdr:grpSp>
      <xdr:nvGrpSpPr>
        <xdr:cNvPr id="1280" name="Group 1279">
          <a:extLst>
            <a:ext uri="{FF2B5EF4-FFF2-40B4-BE49-F238E27FC236}">
              <a16:creationId xmlns:a16="http://schemas.microsoft.com/office/drawing/2014/main" id="{00000000-0008-0000-0400-000000050000}"/>
            </a:ext>
          </a:extLst>
        </xdr:cNvPr>
        <xdr:cNvGrpSpPr/>
      </xdr:nvGrpSpPr>
      <xdr:grpSpPr>
        <a:xfrm>
          <a:off x="3200400" y="16787638"/>
          <a:ext cx="3467100" cy="540628"/>
          <a:chOff x="2298238" y="2498784"/>
          <a:chExt cx="3797762" cy="564466"/>
        </a:xfrm>
      </xdr:grpSpPr>
      <xdr:sp macro="" textlink="">
        <xdr:nvSpPr>
          <xdr:cNvPr id="1281" name="Rounded Rectangle 1114">
            <a:extLst>
              <a:ext uri="{FF2B5EF4-FFF2-40B4-BE49-F238E27FC236}">
                <a16:creationId xmlns:a16="http://schemas.microsoft.com/office/drawing/2014/main" id="{00000000-0008-0000-0400-000001050000}"/>
              </a:ext>
            </a:extLst>
          </xdr:cNvPr>
          <xdr:cNvSpPr/>
        </xdr:nvSpPr>
        <xdr:spPr>
          <a:xfrm>
            <a:off x="5181610" y="2514610"/>
            <a:ext cx="914390" cy="548640"/>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82" name="TextBox 126">
            <a:extLst>
              <a:ext uri="{FF2B5EF4-FFF2-40B4-BE49-F238E27FC236}">
                <a16:creationId xmlns:a16="http://schemas.microsoft.com/office/drawing/2014/main" id="{00000000-0008-0000-0400-00000205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2</a:t>
            </a:r>
          </a:p>
        </xdr:txBody>
      </xdr:sp>
      <xdr:sp macro="" textlink="">
        <xdr:nvSpPr>
          <xdr:cNvPr id="1283" name="TextBox 101">
            <a:extLst>
              <a:ext uri="{FF2B5EF4-FFF2-40B4-BE49-F238E27FC236}">
                <a16:creationId xmlns:a16="http://schemas.microsoft.com/office/drawing/2014/main" id="{00000000-0008-0000-0400-000003050000}"/>
              </a:ext>
            </a:extLst>
          </xdr:cNvPr>
          <xdr:cNvSpPr txBox="1">
            <a:spLocks noChangeAspect="1"/>
          </xdr:cNvSpPr>
        </xdr:nvSpPr>
        <xdr:spPr>
          <a:xfrm flipH="1">
            <a:off x="2303855" y="2498784"/>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CT</a:t>
            </a:r>
            <a:r>
              <a:rPr lang="en-US" baseline="0">
                <a:solidFill>
                  <a:schemeClr val="bg1"/>
                </a:solidFill>
                <a:latin typeface="Comic Sans MS" panose="030F0702030302020204" pitchFamily="66" charset="0"/>
              </a:rPr>
              <a:t> I</a:t>
            </a:r>
            <a:r>
              <a:rPr lang="en-US" baseline="-25000">
                <a:solidFill>
                  <a:schemeClr val="bg1"/>
                </a:solidFill>
                <a:latin typeface="Comic Sans MS" panose="030F0702030302020204" pitchFamily="66" charset="0"/>
              </a:rPr>
              <a:t>Gain</a:t>
            </a:r>
          </a:p>
        </xdr:txBody>
      </xdr:sp>
      <xdr:sp macro="" textlink="">
        <xdr:nvSpPr>
          <xdr:cNvPr id="1284" name="TextBox 123">
            <a:extLst>
              <a:ext uri="{FF2B5EF4-FFF2-40B4-BE49-F238E27FC236}">
                <a16:creationId xmlns:a16="http://schemas.microsoft.com/office/drawing/2014/main" id="{00000000-0008-0000-0400-00000405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372" name="Rectangle 1371">
            <a:extLst>
              <a:ext uri="{FF2B5EF4-FFF2-40B4-BE49-F238E27FC236}">
                <a16:creationId xmlns:a16="http://schemas.microsoft.com/office/drawing/2014/main" id="{00000000-0008-0000-0400-00005C050000}"/>
              </a:ext>
            </a:extLst>
          </xdr:cNvPr>
          <xdr:cNvSpPr/>
        </xdr:nvSpPr>
        <xdr:spPr>
          <a:xfrm>
            <a:off x="4009176" y="2514610"/>
            <a:ext cx="1263871"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373" name="Rectangle 1372">
            <a:extLst>
              <a:ext uri="{FF2B5EF4-FFF2-40B4-BE49-F238E27FC236}">
                <a16:creationId xmlns:a16="http://schemas.microsoft.com/office/drawing/2014/main" id="{00000000-0008-0000-0400-00005D050000}"/>
              </a:ext>
            </a:extLst>
          </xdr:cNvPr>
          <xdr:cNvSpPr/>
        </xdr:nvSpPr>
        <xdr:spPr>
          <a:xfrm>
            <a:off x="2298238" y="2514639"/>
            <a:ext cx="1710938"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25</xdr:col>
      <xdr:colOff>0</xdr:colOff>
      <xdr:row>58</xdr:row>
      <xdr:rowOff>257254</xdr:rowOff>
    </xdr:from>
    <xdr:to>
      <xdr:col>28</xdr:col>
      <xdr:colOff>8</xdr:colOff>
      <xdr:row>62</xdr:row>
      <xdr:rowOff>6139</xdr:rowOff>
    </xdr:to>
    <xdr:cxnSp macro="">
      <xdr:nvCxnSpPr>
        <xdr:cNvPr id="1374" name="Elbow Connector 1125">
          <a:extLst>
            <a:ext uri="{FF2B5EF4-FFF2-40B4-BE49-F238E27FC236}">
              <a16:creationId xmlns:a16="http://schemas.microsoft.com/office/drawing/2014/main" id="{00000000-0008-0000-0400-00005E050000}"/>
            </a:ext>
          </a:extLst>
        </xdr:cNvPr>
        <xdr:cNvCxnSpPr>
          <a:stCxn id="1378" idx="3"/>
          <a:endCxn id="264" idx="2"/>
        </xdr:cNvCxnSpPr>
      </xdr:nvCxnSpPr>
      <xdr:spPr>
        <a:xfrm flipV="1">
          <a:off x="6782955" y="15658890"/>
          <a:ext cx="813962" cy="811067"/>
        </a:xfrm>
        <a:prstGeom prst="bentConnector2">
          <a:avLst/>
        </a:prstGeom>
        <a:noFill/>
        <a:ln w="38100" cap="rnd">
          <a:solidFill>
            <a:schemeClr val="accent3"/>
          </a:solidFill>
          <a:prstDash val="lgDashDotDot"/>
        </a:ln>
      </xdr:spPr>
    </xdr:cxnSp>
    <xdr:clientData/>
  </xdr:twoCellAnchor>
  <xdr:twoCellAnchor>
    <xdr:from>
      <xdr:col>12</xdr:col>
      <xdr:colOff>0</xdr:colOff>
      <xdr:row>60</xdr:row>
      <xdr:rowOff>260524</xdr:rowOff>
    </xdr:from>
    <xdr:to>
      <xdr:col>25</xdr:col>
      <xdr:colOff>0</xdr:colOff>
      <xdr:row>63</xdr:row>
      <xdr:rowOff>2206</xdr:rowOff>
    </xdr:to>
    <xdr:grpSp>
      <xdr:nvGrpSpPr>
        <xdr:cNvPr id="1375" name="Group 1374">
          <a:extLst>
            <a:ext uri="{FF2B5EF4-FFF2-40B4-BE49-F238E27FC236}">
              <a16:creationId xmlns:a16="http://schemas.microsoft.com/office/drawing/2014/main" id="{00000000-0008-0000-0400-00005F050000}"/>
            </a:ext>
          </a:extLst>
        </xdr:cNvPr>
        <xdr:cNvGrpSpPr/>
      </xdr:nvGrpSpPr>
      <xdr:grpSpPr>
        <a:xfrm>
          <a:off x="3200400" y="16262524"/>
          <a:ext cx="3467100" cy="541782"/>
          <a:chOff x="2298238" y="2498784"/>
          <a:chExt cx="3797762" cy="564466"/>
        </a:xfrm>
      </xdr:grpSpPr>
      <xdr:sp macro="" textlink="">
        <xdr:nvSpPr>
          <xdr:cNvPr id="1378" name="Rounded Rectangle 1114">
            <a:extLst>
              <a:ext uri="{FF2B5EF4-FFF2-40B4-BE49-F238E27FC236}">
                <a16:creationId xmlns:a16="http://schemas.microsoft.com/office/drawing/2014/main" id="{00000000-0008-0000-0400-000062050000}"/>
              </a:ext>
            </a:extLst>
          </xdr:cNvPr>
          <xdr:cNvSpPr/>
        </xdr:nvSpPr>
        <xdr:spPr>
          <a:xfrm>
            <a:off x="5181610" y="2514610"/>
            <a:ext cx="914390" cy="548640"/>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379" name="TextBox 126">
            <a:extLst>
              <a:ext uri="{FF2B5EF4-FFF2-40B4-BE49-F238E27FC236}">
                <a16:creationId xmlns:a16="http://schemas.microsoft.com/office/drawing/2014/main" id="{00000000-0008-0000-0400-00006305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2</a:t>
            </a:r>
          </a:p>
        </xdr:txBody>
      </xdr:sp>
      <xdr:sp macro="" textlink="">
        <xdr:nvSpPr>
          <xdr:cNvPr id="1380" name="TextBox 101">
            <a:extLst>
              <a:ext uri="{FF2B5EF4-FFF2-40B4-BE49-F238E27FC236}">
                <a16:creationId xmlns:a16="http://schemas.microsoft.com/office/drawing/2014/main" id="{00000000-0008-0000-0400-000064050000}"/>
              </a:ext>
            </a:extLst>
          </xdr:cNvPr>
          <xdr:cNvSpPr txBox="1">
            <a:spLocks noChangeAspect="1"/>
          </xdr:cNvSpPr>
        </xdr:nvSpPr>
        <xdr:spPr>
          <a:xfrm flipH="1">
            <a:off x="2303855" y="2498784"/>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CT</a:t>
            </a:r>
            <a:r>
              <a:rPr lang="en-US" baseline="0">
                <a:solidFill>
                  <a:schemeClr val="bg1"/>
                </a:solidFill>
                <a:latin typeface="Comic Sans MS" panose="030F0702030302020204" pitchFamily="66" charset="0"/>
              </a:rPr>
              <a:t> P</a:t>
            </a:r>
            <a:r>
              <a:rPr lang="en-US" baseline="-25000">
                <a:solidFill>
                  <a:schemeClr val="bg1"/>
                </a:solidFill>
                <a:latin typeface="Comic Sans MS" panose="030F0702030302020204" pitchFamily="66" charset="0"/>
              </a:rPr>
              <a:t>Gain</a:t>
            </a:r>
          </a:p>
        </xdr:txBody>
      </xdr:sp>
      <xdr:sp macro="" textlink="">
        <xdr:nvSpPr>
          <xdr:cNvPr id="1391" name="TextBox 123">
            <a:extLst>
              <a:ext uri="{FF2B5EF4-FFF2-40B4-BE49-F238E27FC236}">
                <a16:creationId xmlns:a16="http://schemas.microsoft.com/office/drawing/2014/main" id="{00000000-0008-0000-0400-00006F05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393" name="Rectangle 1392">
            <a:extLst>
              <a:ext uri="{FF2B5EF4-FFF2-40B4-BE49-F238E27FC236}">
                <a16:creationId xmlns:a16="http://schemas.microsoft.com/office/drawing/2014/main" id="{00000000-0008-0000-0400-000071050000}"/>
              </a:ext>
            </a:extLst>
          </xdr:cNvPr>
          <xdr:cNvSpPr/>
        </xdr:nvSpPr>
        <xdr:spPr>
          <a:xfrm>
            <a:off x="4009176" y="2514610"/>
            <a:ext cx="1263871"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394" name="Rectangle 1393">
            <a:extLst>
              <a:ext uri="{FF2B5EF4-FFF2-40B4-BE49-F238E27FC236}">
                <a16:creationId xmlns:a16="http://schemas.microsoft.com/office/drawing/2014/main" id="{00000000-0008-0000-0400-000072050000}"/>
              </a:ext>
            </a:extLst>
          </xdr:cNvPr>
          <xdr:cNvSpPr/>
        </xdr:nvSpPr>
        <xdr:spPr>
          <a:xfrm>
            <a:off x="2298238" y="2514639"/>
            <a:ext cx="1710938"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27</xdr:col>
      <xdr:colOff>0</xdr:colOff>
      <xdr:row>48</xdr:row>
      <xdr:rowOff>257259</xdr:rowOff>
    </xdr:from>
    <xdr:to>
      <xdr:col>33</xdr:col>
      <xdr:colOff>0</xdr:colOff>
      <xdr:row>58</xdr:row>
      <xdr:rowOff>257260</xdr:rowOff>
    </xdr:to>
    <xdr:grpSp>
      <xdr:nvGrpSpPr>
        <xdr:cNvPr id="258" name="Group 257">
          <a:extLst>
            <a:ext uri="{FF2B5EF4-FFF2-40B4-BE49-F238E27FC236}">
              <a16:creationId xmlns:a16="http://schemas.microsoft.com/office/drawing/2014/main" id="{00000000-0008-0000-0400-000002010000}"/>
            </a:ext>
          </a:extLst>
        </xdr:cNvPr>
        <xdr:cNvGrpSpPr/>
      </xdr:nvGrpSpPr>
      <xdr:grpSpPr>
        <a:xfrm>
          <a:off x="7200900" y="13058859"/>
          <a:ext cx="1600200" cy="2667001"/>
          <a:chOff x="797092" y="6642435"/>
          <a:chExt cx="1594184" cy="2656974"/>
        </a:xfrm>
      </xdr:grpSpPr>
      <xdr:sp macro="" textlink="">
        <xdr:nvSpPr>
          <xdr:cNvPr id="259" name="TextBox 27">
            <a:extLst>
              <a:ext uri="{FF2B5EF4-FFF2-40B4-BE49-F238E27FC236}">
                <a16:creationId xmlns:a16="http://schemas.microsoft.com/office/drawing/2014/main" id="{00000000-0008-0000-0400-000003010000}"/>
              </a:ext>
            </a:extLst>
          </xdr:cNvPr>
          <xdr:cNvSpPr txBox="1">
            <a:spLocks noChangeAspect="1"/>
          </xdr:cNvSpPr>
        </xdr:nvSpPr>
        <xdr:spPr>
          <a:xfrm>
            <a:off x="1328494" y="6642435"/>
            <a:ext cx="531397"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260" name="TextBox 38">
            <a:extLst>
              <a:ext uri="{FF2B5EF4-FFF2-40B4-BE49-F238E27FC236}">
                <a16:creationId xmlns:a16="http://schemas.microsoft.com/office/drawing/2014/main" id="{00000000-0008-0000-0400-000004010000}"/>
              </a:ext>
            </a:extLst>
          </xdr:cNvPr>
          <xdr:cNvSpPr txBox="1">
            <a:spLocks noChangeAspect="1"/>
          </xdr:cNvSpPr>
        </xdr:nvSpPr>
        <xdr:spPr>
          <a:xfrm>
            <a:off x="797098" y="6642453"/>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261" name="TextBox 39">
            <a:extLst>
              <a:ext uri="{FF2B5EF4-FFF2-40B4-BE49-F238E27FC236}">
                <a16:creationId xmlns:a16="http://schemas.microsoft.com/office/drawing/2014/main" id="{00000000-0008-0000-0400-000005010000}"/>
              </a:ext>
            </a:extLst>
          </xdr:cNvPr>
          <xdr:cNvSpPr txBox="1">
            <a:spLocks noChangeAspect="1"/>
          </xdr:cNvSpPr>
        </xdr:nvSpPr>
        <xdr:spPr>
          <a:xfrm>
            <a:off x="1859874" y="6642453"/>
            <a:ext cx="531397"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262" name="TextBox 40">
            <a:extLst>
              <a:ext uri="{FF2B5EF4-FFF2-40B4-BE49-F238E27FC236}">
                <a16:creationId xmlns:a16="http://schemas.microsoft.com/office/drawing/2014/main" id="{00000000-0008-0000-0400-000006010000}"/>
              </a:ext>
            </a:extLst>
          </xdr:cNvPr>
          <xdr:cNvSpPr txBox="1">
            <a:spLocks noChangeAspect="1"/>
          </xdr:cNvSpPr>
        </xdr:nvSpPr>
        <xdr:spPr>
          <a:xfrm>
            <a:off x="797092" y="7173850"/>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63" name="TextBox 41">
            <a:extLst>
              <a:ext uri="{FF2B5EF4-FFF2-40B4-BE49-F238E27FC236}">
                <a16:creationId xmlns:a16="http://schemas.microsoft.com/office/drawing/2014/main" id="{00000000-0008-0000-0400-000007010000}"/>
              </a:ext>
            </a:extLst>
          </xdr:cNvPr>
          <xdr:cNvSpPr txBox="1">
            <a:spLocks noChangeAspect="1"/>
          </xdr:cNvSpPr>
        </xdr:nvSpPr>
        <xdr:spPr>
          <a:xfrm>
            <a:off x="797092" y="770523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264" name="TextBox 43">
            <a:extLst>
              <a:ext uri="{FF2B5EF4-FFF2-40B4-BE49-F238E27FC236}">
                <a16:creationId xmlns:a16="http://schemas.microsoft.com/office/drawing/2014/main" id="{00000000-0008-0000-0400-000008010000}"/>
              </a:ext>
            </a:extLst>
          </xdr:cNvPr>
          <xdr:cNvSpPr txBox="1">
            <a:spLocks noChangeAspect="1"/>
          </xdr:cNvSpPr>
        </xdr:nvSpPr>
        <xdr:spPr>
          <a:xfrm>
            <a:off x="797098" y="876800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P</a:t>
            </a:r>
            <a:endParaRPr lang="en-US">
              <a:solidFill>
                <a:schemeClr val="bg1"/>
              </a:solidFill>
              <a:latin typeface="Comic Sans MS" panose="030F0702030302020204" pitchFamily="66" charset="0"/>
            </a:endParaRPr>
          </a:p>
        </xdr:txBody>
      </xdr:sp>
      <xdr:sp macro="" textlink="">
        <xdr:nvSpPr>
          <xdr:cNvPr id="265" name="TextBox 45">
            <a:extLst>
              <a:ext uri="{FF2B5EF4-FFF2-40B4-BE49-F238E27FC236}">
                <a16:creationId xmlns:a16="http://schemas.microsoft.com/office/drawing/2014/main" id="{00000000-0008-0000-0400-000009010000}"/>
              </a:ext>
            </a:extLst>
          </xdr:cNvPr>
          <xdr:cNvSpPr txBox="1">
            <a:spLocks noChangeAspect="1"/>
          </xdr:cNvSpPr>
        </xdr:nvSpPr>
        <xdr:spPr>
          <a:xfrm>
            <a:off x="1328483"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I</a:t>
            </a:r>
            <a:endParaRPr lang="en-US">
              <a:solidFill>
                <a:schemeClr val="bg1"/>
              </a:solidFill>
              <a:latin typeface="Comic Sans MS" panose="030F0702030302020204" pitchFamily="66" charset="0"/>
            </a:endParaRPr>
          </a:p>
        </xdr:txBody>
      </xdr:sp>
      <xdr:sp macro="" textlink="">
        <xdr:nvSpPr>
          <xdr:cNvPr id="266" name="TextBox 46">
            <a:extLst>
              <a:ext uri="{FF2B5EF4-FFF2-40B4-BE49-F238E27FC236}">
                <a16:creationId xmlns:a16="http://schemas.microsoft.com/office/drawing/2014/main" id="{00000000-0008-0000-0400-00000A010000}"/>
              </a:ext>
            </a:extLst>
          </xdr:cNvPr>
          <xdr:cNvSpPr txBox="1">
            <a:spLocks noChangeAspect="1"/>
          </xdr:cNvSpPr>
        </xdr:nvSpPr>
        <xdr:spPr>
          <a:xfrm>
            <a:off x="1859874"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D</a:t>
            </a:r>
            <a:endParaRPr lang="en-US">
              <a:solidFill>
                <a:schemeClr val="bg1"/>
              </a:solidFill>
              <a:latin typeface="Comic Sans MS" panose="030F0702030302020204" pitchFamily="66" charset="0"/>
            </a:endParaRPr>
          </a:p>
        </xdr:txBody>
      </xdr:sp>
      <xdr:sp macro="" textlink="">
        <xdr:nvSpPr>
          <xdr:cNvPr id="267" name="TextBox 47">
            <a:extLst>
              <a:ext uri="{FF2B5EF4-FFF2-40B4-BE49-F238E27FC236}">
                <a16:creationId xmlns:a16="http://schemas.microsoft.com/office/drawing/2014/main" id="{00000000-0008-0000-0400-00000B010000}"/>
              </a:ext>
            </a:extLst>
          </xdr:cNvPr>
          <xdr:cNvSpPr txBox="1">
            <a:spLocks noChangeAspect="1"/>
          </xdr:cNvSpPr>
        </xdr:nvSpPr>
        <xdr:spPr>
          <a:xfrm>
            <a:off x="1328494" y="8236621"/>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sp macro="" textlink="">
        <xdr:nvSpPr>
          <xdr:cNvPr id="268" name="TextBox 48">
            <a:extLst>
              <a:ext uri="{FF2B5EF4-FFF2-40B4-BE49-F238E27FC236}">
                <a16:creationId xmlns:a16="http://schemas.microsoft.com/office/drawing/2014/main" id="{00000000-0008-0000-0400-00000C010000}"/>
              </a:ext>
            </a:extLst>
          </xdr:cNvPr>
          <xdr:cNvSpPr txBox="1">
            <a:spLocks noChangeAspect="1"/>
          </xdr:cNvSpPr>
        </xdr:nvSpPr>
        <xdr:spPr>
          <a:xfrm>
            <a:off x="797098" y="8236621"/>
            <a:ext cx="531385" cy="531397"/>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269" name="TextBox 47">
            <a:extLst>
              <a:ext uri="{FF2B5EF4-FFF2-40B4-BE49-F238E27FC236}">
                <a16:creationId xmlns:a16="http://schemas.microsoft.com/office/drawing/2014/main" id="{00000000-0008-0000-0400-00000D010000}"/>
              </a:ext>
            </a:extLst>
          </xdr:cNvPr>
          <xdr:cNvSpPr txBox="1">
            <a:spLocks noChangeAspect="1"/>
          </xdr:cNvSpPr>
        </xdr:nvSpPr>
        <xdr:spPr>
          <a:xfrm>
            <a:off x="1328487" y="7705224"/>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DA</a:t>
            </a:r>
          </a:p>
        </xdr:txBody>
      </xdr:sp>
    </xdr:grpSp>
    <xdr:clientData/>
  </xdr:twoCellAnchor>
  <xdr:twoCellAnchor>
    <xdr:from>
      <xdr:col>64</xdr:col>
      <xdr:colOff>259839</xdr:colOff>
      <xdr:row>61</xdr:row>
      <xdr:rowOff>266694</xdr:rowOff>
    </xdr:from>
    <xdr:to>
      <xdr:col>69</xdr:col>
      <xdr:colOff>125754</xdr:colOff>
      <xdr:row>64</xdr:row>
      <xdr:rowOff>7219</xdr:rowOff>
    </xdr:to>
    <xdr:cxnSp macro="">
      <xdr:nvCxnSpPr>
        <xdr:cNvPr id="1396" name="Elbow Connector 1125">
          <a:extLst>
            <a:ext uri="{FF2B5EF4-FFF2-40B4-BE49-F238E27FC236}">
              <a16:creationId xmlns:a16="http://schemas.microsoft.com/office/drawing/2014/main" id="{00000000-0008-0000-0400-000074050000}"/>
            </a:ext>
          </a:extLst>
        </xdr:cNvPr>
        <xdr:cNvCxnSpPr>
          <a:stCxn id="1398" idx="3"/>
          <a:endCxn id="1459" idx="2"/>
        </xdr:cNvCxnSpPr>
      </xdr:nvCxnSpPr>
      <xdr:spPr>
        <a:xfrm flipV="1">
          <a:off x="17328639" y="16535394"/>
          <a:ext cx="1199415" cy="540625"/>
        </a:xfrm>
        <a:prstGeom prst="bentConnector2">
          <a:avLst/>
        </a:prstGeom>
        <a:noFill/>
        <a:ln w="38100" cap="rnd">
          <a:solidFill>
            <a:schemeClr val="accent3"/>
          </a:solidFill>
          <a:prstDash val="lgDashDotDot"/>
        </a:ln>
      </xdr:spPr>
    </xdr:cxnSp>
    <xdr:clientData/>
  </xdr:twoCellAnchor>
  <xdr:twoCellAnchor>
    <xdr:from>
      <xdr:col>51</xdr:col>
      <xdr:colOff>259839</xdr:colOff>
      <xdr:row>62</xdr:row>
      <xdr:rowOff>262133</xdr:rowOff>
    </xdr:from>
    <xdr:to>
      <xdr:col>64</xdr:col>
      <xdr:colOff>259839</xdr:colOff>
      <xdr:row>65</xdr:row>
      <xdr:rowOff>3815</xdr:rowOff>
    </xdr:to>
    <xdr:grpSp>
      <xdr:nvGrpSpPr>
        <xdr:cNvPr id="1397" name="Group 1396">
          <a:extLst>
            <a:ext uri="{FF2B5EF4-FFF2-40B4-BE49-F238E27FC236}">
              <a16:creationId xmlns:a16="http://schemas.microsoft.com/office/drawing/2014/main" id="{00000000-0008-0000-0400-000075050000}"/>
            </a:ext>
          </a:extLst>
        </xdr:cNvPr>
        <xdr:cNvGrpSpPr/>
      </xdr:nvGrpSpPr>
      <xdr:grpSpPr>
        <a:xfrm>
          <a:off x="13861539" y="16797533"/>
          <a:ext cx="3467100" cy="541782"/>
          <a:chOff x="2298238" y="2498784"/>
          <a:chExt cx="3797762" cy="564466"/>
        </a:xfrm>
      </xdr:grpSpPr>
      <xdr:sp macro="" textlink="">
        <xdr:nvSpPr>
          <xdr:cNvPr id="1398" name="Rounded Rectangle 1114">
            <a:extLst>
              <a:ext uri="{FF2B5EF4-FFF2-40B4-BE49-F238E27FC236}">
                <a16:creationId xmlns:a16="http://schemas.microsoft.com/office/drawing/2014/main" id="{00000000-0008-0000-0400-000076050000}"/>
              </a:ext>
            </a:extLst>
          </xdr:cNvPr>
          <xdr:cNvSpPr/>
        </xdr:nvSpPr>
        <xdr:spPr>
          <a:xfrm>
            <a:off x="5181610" y="2514610"/>
            <a:ext cx="914390" cy="548640"/>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403" name="TextBox 126">
            <a:extLst>
              <a:ext uri="{FF2B5EF4-FFF2-40B4-BE49-F238E27FC236}">
                <a16:creationId xmlns:a16="http://schemas.microsoft.com/office/drawing/2014/main" id="{00000000-0008-0000-0400-00007B05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a:t>
            </a:r>
            <a:r>
              <a:rPr lang="en-US" baseline="0">
                <a:solidFill>
                  <a:schemeClr val="bg1"/>
                </a:solidFill>
                <a:latin typeface="Comic Sans MS" panose="030F0702030302020204" pitchFamily="66" charset="0"/>
              </a:rPr>
              <a:t> ma</a:t>
            </a:r>
            <a:endParaRPr lang="en-US">
              <a:solidFill>
                <a:schemeClr val="bg1"/>
              </a:solidFill>
              <a:latin typeface="Comic Sans MS" panose="030F0702030302020204" pitchFamily="66" charset="0"/>
            </a:endParaRPr>
          </a:p>
        </xdr:txBody>
      </xdr:sp>
      <xdr:sp macro="" textlink="">
        <xdr:nvSpPr>
          <xdr:cNvPr id="1408" name="TextBox 101">
            <a:extLst>
              <a:ext uri="{FF2B5EF4-FFF2-40B4-BE49-F238E27FC236}">
                <a16:creationId xmlns:a16="http://schemas.microsoft.com/office/drawing/2014/main" id="{00000000-0008-0000-0400-000080050000}"/>
              </a:ext>
            </a:extLst>
          </xdr:cNvPr>
          <xdr:cNvSpPr txBox="1">
            <a:spLocks noChangeAspect="1"/>
          </xdr:cNvSpPr>
        </xdr:nvSpPr>
        <xdr:spPr>
          <a:xfrm flipH="1">
            <a:off x="2303855" y="2498784"/>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VlvFullBypass</a:t>
            </a:r>
          </a:p>
        </xdr:txBody>
      </xdr:sp>
      <xdr:sp macro="" textlink="">
        <xdr:nvSpPr>
          <xdr:cNvPr id="1409" name="TextBox 123">
            <a:extLst>
              <a:ext uri="{FF2B5EF4-FFF2-40B4-BE49-F238E27FC236}">
                <a16:creationId xmlns:a16="http://schemas.microsoft.com/office/drawing/2014/main" id="{00000000-0008-0000-0400-00008105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410" name="Rectangle 1409">
            <a:extLst>
              <a:ext uri="{FF2B5EF4-FFF2-40B4-BE49-F238E27FC236}">
                <a16:creationId xmlns:a16="http://schemas.microsoft.com/office/drawing/2014/main" id="{00000000-0008-0000-0400-000082050000}"/>
              </a:ext>
            </a:extLst>
          </xdr:cNvPr>
          <xdr:cNvSpPr/>
        </xdr:nvSpPr>
        <xdr:spPr>
          <a:xfrm>
            <a:off x="4009176" y="2514610"/>
            <a:ext cx="1263871"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411" name="Rectangle 1410">
            <a:extLst>
              <a:ext uri="{FF2B5EF4-FFF2-40B4-BE49-F238E27FC236}">
                <a16:creationId xmlns:a16="http://schemas.microsoft.com/office/drawing/2014/main" id="{00000000-0008-0000-0400-000083050000}"/>
              </a:ext>
            </a:extLst>
          </xdr:cNvPr>
          <xdr:cNvSpPr/>
        </xdr:nvSpPr>
        <xdr:spPr>
          <a:xfrm>
            <a:off x="2298238" y="2514639"/>
            <a:ext cx="1710938"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64</xdr:col>
      <xdr:colOff>259839</xdr:colOff>
      <xdr:row>62</xdr:row>
      <xdr:rowOff>0</xdr:rowOff>
    </xdr:from>
    <xdr:to>
      <xdr:col>72</xdr:col>
      <xdr:colOff>125976</xdr:colOff>
      <xdr:row>66</xdr:row>
      <xdr:rowOff>7219</xdr:rowOff>
    </xdr:to>
    <xdr:cxnSp macro="">
      <xdr:nvCxnSpPr>
        <xdr:cNvPr id="1413" name="Elbow Connector 1125">
          <a:extLst>
            <a:ext uri="{FF2B5EF4-FFF2-40B4-BE49-F238E27FC236}">
              <a16:creationId xmlns:a16="http://schemas.microsoft.com/office/drawing/2014/main" id="{00000000-0008-0000-0400-000085050000}"/>
            </a:ext>
          </a:extLst>
        </xdr:cNvPr>
        <xdr:cNvCxnSpPr>
          <a:stCxn id="1415" idx="3"/>
          <a:endCxn id="1458" idx="2"/>
        </xdr:cNvCxnSpPr>
      </xdr:nvCxnSpPr>
      <xdr:spPr>
        <a:xfrm flipV="1">
          <a:off x="17328639" y="16535400"/>
          <a:ext cx="1999737" cy="1074019"/>
        </a:xfrm>
        <a:prstGeom prst="bentConnector2">
          <a:avLst/>
        </a:prstGeom>
        <a:noFill/>
        <a:ln w="38100" cap="rnd">
          <a:solidFill>
            <a:schemeClr val="accent3"/>
          </a:solidFill>
          <a:prstDash val="lgDashDotDot"/>
        </a:ln>
      </xdr:spPr>
    </xdr:cxnSp>
    <xdr:clientData/>
  </xdr:twoCellAnchor>
  <xdr:twoCellAnchor>
    <xdr:from>
      <xdr:col>51</xdr:col>
      <xdr:colOff>259839</xdr:colOff>
      <xdr:row>64</xdr:row>
      <xdr:rowOff>262133</xdr:rowOff>
    </xdr:from>
    <xdr:to>
      <xdr:col>64</xdr:col>
      <xdr:colOff>259839</xdr:colOff>
      <xdr:row>67</xdr:row>
      <xdr:rowOff>3815</xdr:rowOff>
    </xdr:to>
    <xdr:grpSp>
      <xdr:nvGrpSpPr>
        <xdr:cNvPr id="1414" name="Group 1413">
          <a:extLst>
            <a:ext uri="{FF2B5EF4-FFF2-40B4-BE49-F238E27FC236}">
              <a16:creationId xmlns:a16="http://schemas.microsoft.com/office/drawing/2014/main" id="{00000000-0008-0000-0400-000086050000}"/>
            </a:ext>
          </a:extLst>
        </xdr:cNvPr>
        <xdr:cNvGrpSpPr/>
      </xdr:nvGrpSpPr>
      <xdr:grpSpPr>
        <a:xfrm>
          <a:off x="13861539" y="17330933"/>
          <a:ext cx="3467100" cy="541782"/>
          <a:chOff x="2298238" y="2498784"/>
          <a:chExt cx="3797762" cy="564466"/>
        </a:xfrm>
      </xdr:grpSpPr>
      <xdr:sp macro="" textlink="">
        <xdr:nvSpPr>
          <xdr:cNvPr id="1415" name="Rounded Rectangle 1114">
            <a:extLst>
              <a:ext uri="{FF2B5EF4-FFF2-40B4-BE49-F238E27FC236}">
                <a16:creationId xmlns:a16="http://schemas.microsoft.com/office/drawing/2014/main" id="{00000000-0008-0000-0400-000087050000}"/>
              </a:ext>
            </a:extLst>
          </xdr:cNvPr>
          <xdr:cNvSpPr/>
        </xdr:nvSpPr>
        <xdr:spPr>
          <a:xfrm>
            <a:off x="5181610" y="2514610"/>
            <a:ext cx="914390" cy="548640"/>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416" name="TextBox 126">
            <a:extLst>
              <a:ext uri="{FF2B5EF4-FFF2-40B4-BE49-F238E27FC236}">
                <a16:creationId xmlns:a16="http://schemas.microsoft.com/office/drawing/2014/main" id="{00000000-0008-0000-0400-00008805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9</a:t>
            </a:r>
            <a:r>
              <a:rPr lang="en-US" baseline="0">
                <a:solidFill>
                  <a:schemeClr val="bg1"/>
                </a:solidFill>
                <a:latin typeface="Comic Sans MS" panose="030F0702030302020204" pitchFamily="66" charset="0"/>
              </a:rPr>
              <a:t> ma</a:t>
            </a:r>
            <a:endParaRPr lang="en-US">
              <a:solidFill>
                <a:schemeClr val="bg1"/>
              </a:solidFill>
              <a:latin typeface="Comic Sans MS" panose="030F0702030302020204" pitchFamily="66" charset="0"/>
            </a:endParaRPr>
          </a:p>
        </xdr:txBody>
      </xdr:sp>
      <xdr:sp macro="" textlink="">
        <xdr:nvSpPr>
          <xdr:cNvPr id="1417" name="TextBox 101">
            <a:extLst>
              <a:ext uri="{FF2B5EF4-FFF2-40B4-BE49-F238E27FC236}">
                <a16:creationId xmlns:a16="http://schemas.microsoft.com/office/drawing/2014/main" id="{00000000-0008-0000-0400-000089050000}"/>
              </a:ext>
            </a:extLst>
          </xdr:cNvPr>
          <xdr:cNvSpPr txBox="1">
            <a:spLocks noChangeAspect="1"/>
          </xdr:cNvSpPr>
        </xdr:nvSpPr>
        <xdr:spPr>
          <a:xfrm flipH="1">
            <a:off x="2303855" y="2498784"/>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VlvFullTower</a:t>
            </a:r>
          </a:p>
        </xdr:txBody>
      </xdr:sp>
      <xdr:sp macro="" textlink="">
        <xdr:nvSpPr>
          <xdr:cNvPr id="1418" name="TextBox 123">
            <a:extLst>
              <a:ext uri="{FF2B5EF4-FFF2-40B4-BE49-F238E27FC236}">
                <a16:creationId xmlns:a16="http://schemas.microsoft.com/office/drawing/2014/main" id="{00000000-0008-0000-0400-00008A05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419" name="Rectangle 1418">
            <a:extLst>
              <a:ext uri="{FF2B5EF4-FFF2-40B4-BE49-F238E27FC236}">
                <a16:creationId xmlns:a16="http://schemas.microsoft.com/office/drawing/2014/main" id="{00000000-0008-0000-0400-00008B050000}"/>
              </a:ext>
            </a:extLst>
          </xdr:cNvPr>
          <xdr:cNvSpPr/>
        </xdr:nvSpPr>
        <xdr:spPr>
          <a:xfrm>
            <a:off x="4009176" y="2514610"/>
            <a:ext cx="1263871"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420" name="Rectangle 1419">
            <a:extLst>
              <a:ext uri="{FF2B5EF4-FFF2-40B4-BE49-F238E27FC236}">
                <a16:creationId xmlns:a16="http://schemas.microsoft.com/office/drawing/2014/main" id="{00000000-0008-0000-0400-00008C050000}"/>
              </a:ext>
            </a:extLst>
          </xdr:cNvPr>
          <xdr:cNvSpPr/>
        </xdr:nvSpPr>
        <xdr:spPr>
          <a:xfrm>
            <a:off x="2298238" y="2514639"/>
            <a:ext cx="1710938"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64</xdr:col>
      <xdr:colOff>259839</xdr:colOff>
      <xdr:row>57</xdr:row>
      <xdr:rowOff>0</xdr:rowOff>
    </xdr:from>
    <xdr:to>
      <xdr:col>65</xdr:col>
      <xdr:colOff>259839</xdr:colOff>
      <xdr:row>57</xdr:row>
      <xdr:rowOff>7478</xdr:rowOff>
    </xdr:to>
    <xdr:cxnSp macro="">
      <xdr:nvCxnSpPr>
        <xdr:cNvPr id="1440" name="Elbow Connector 1125">
          <a:extLst>
            <a:ext uri="{FF2B5EF4-FFF2-40B4-BE49-F238E27FC236}">
              <a16:creationId xmlns:a16="http://schemas.microsoft.com/office/drawing/2014/main" id="{00000000-0008-0000-0400-0000A0050000}"/>
            </a:ext>
          </a:extLst>
        </xdr:cNvPr>
        <xdr:cNvCxnSpPr>
          <a:stCxn id="1442" idx="3"/>
          <a:endCxn id="1460" idx="1"/>
        </xdr:cNvCxnSpPr>
      </xdr:nvCxnSpPr>
      <xdr:spPr>
        <a:xfrm flipV="1">
          <a:off x="17328639" y="15201900"/>
          <a:ext cx="266700" cy="7478"/>
        </a:xfrm>
        <a:prstGeom prst="bentConnector3">
          <a:avLst>
            <a:gd name="adj1" fmla="val 50000"/>
          </a:avLst>
        </a:prstGeom>
        <a:noFill/>
        <a:ln w="38100" cap="rnd">
          <a:solidFill>
            <a:schemeClr val="accent3"/>
          </a:solidFill>
          <a:prstDash val="lgDashDotDot"/>
        </a:ln>
      </xdr:spPr>
    </xdr:cxnSp>
    <xdr:clientData/>
  </xdr:twoCellAnchor>
  <xdr:twoCellAnchor>
    <xdr:from>
      <xdr:col>51</xdr:col>
      <xdr:colOff>259839</xdr:colOff>
      <xdr:row>56</xdr:row>
      <xdr:rowOff>0</xdr:rowOff>
    </xdr:from>
    <xdr:to>
      <xdr:col>64</xdr:col>
      <xdr:colOff>259839</xdr:colOff>
      <xdr:row>58</xdr:row>
      <xdr:rowOff>0</xdr:rowOff>
    </xdr:to>
    <xdr:grpSp>
      <xdr:nvGrpSpPr>
        <xdr:cNvPr id="1441" name="Group 1440">
          <a:extLst>
            <a:ext uri="{FF2B5EF4-FFF2-40B4-BE49-F238E27FC236}">
              <a16:creationId xmlns:a16="http://schemas.microsoft.com/office/drawing/2014/main" id="{00000000-0008-0000-0400-0000A1050000}"/>
            </a:ext>
          </a:extLst>
        </xdr:cNvPr>
        <xdr:cNvGrpSpPr/>
      </xdr:nvGrpSpPr>
      <xdr:grpSpPr>
        <a:xfrm>
          <a:off x="13861539" y="14935200"/>
          <a:ext cx="3467100" cy="533400"/>
          <a:chOff x="2298238" y="2498784"/>
          <a:chExt cx="3797762" cy="564466"/>
        </a:xfrm>
      </xdr:grpSpPr>
      <xdr:sp macro="" textlink="">
        <xdr:nvSpPr>
          <xdr:cNvPr id="1442" name="Rounded Rectangle 1114">
            <a:extLst>
              <a:ext uri="{FF2B5EF4-FFF2-40B4-BE49-F238E27FC236}">
                <a16:creationId xmlns:a16="http://schemas.microsoft.com/office/drawing/2014/main" id="{00000000-0008-0000-0400-0000A2050000}"/>
              </a:ext>
            </a:extLst>
          </xdr:cNvPr>
          <xdr:cNvSpPr/>
        </xdr:nvSpPr>
        <xdr:spPr>
          <a:xfrm>
            <a:off x="5181610" y="2514610"/>
            <a:ext cx="914390" cy="548640"/>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443" name="TextBox 126">
            <a:extLst>
              <a:ext uri="{FF2B5EF4-FFF2-40B4-BE49-F238E27FC236}">
                <a16:creationId xmlns:a16="http://schemas.microsoft.com/office/drawing/2014/main" id="{00000000-0008-0000-0400-0000A305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20 </a:t>
            </a:r>
            <a:r>
              <a:rPr lang="en-US" baseline="0">
                <a:solidFill>
                  <a:schemeClr val="bg1"/>
                </a:solidFill>
                <a:latin typeface="Comic Sans MS" panose="030F0702030302020204" pitchFamily="66" charset="0"/>
              </a:rPr>
              <a:t>ma</a:t>
            </a:r>
            <a:endParaRPr lang="en-US">
              <a:solidFill>
                <a:schemeClr val="bg1"/>
              </a:solidFill>
              <a:latin typeface="Comic Sans MS" panose="030F0702030302020204" pitchFamily="66" charset="0"/>
            </a:endParaRPr>
          </a:p>
        </xdr:txBody>
      </xdr:sp>
      <xdr:sp macro="" textlink="">
        <xdr:nvSpPr>
          <xdr:cNvPr id="1444" name="TextBox 101">
            <a:extLst>
              <a:ext uri="{FF2B5EF4-FFF2-40B4-BE49-F238E27FC236}">
                <a16:creationId xmlns:a16="http://schemas.microsoft.com/office/drawing/2014/main" id="{00000000-0008-0000-0400-0000A4050000}"/>
              </a:ext>
            </a:extLst>
          </xdr:cNvPr>
          <xdr:cNvSpPr txBox="1">
            <a:spLocks noChangeAspect="1"/>
          </xdr:cNvSpPr>
        </xdr:nvSpPr>
        <xdr:spPr>
          <a:xfrm flipH="1">
            <a:off x="2303855" y="2498784"/>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VlvHiOutput</a:t>
            </a:r>
          </a:p>
        </xdr:txBody>
      </xdr:sp>
      <xdr:sp macro="" textlink="">
        <xdr:nvSpPr>
          <xdr:cNvPr id="1445" name="TextBox 123">
            <a:extLst>
              <a:ext uri="{FF2B5EF4-FFF2-40B4-BE49-F238E27FC236}">
                <a16:creationId xmlns:a16="http://schemas.microsoft.com/office/drawing/2014/main" id="{00000000-0008-0000-0400-0000A505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446" name="Rectangle 1445">
            <a:extLst>
              <a:ext uri="{FF2B5EF4-FFF2-40B4-BE49-F238E27FC236}">
                <a16:creationId xmlns:a16="http://schemas.microsoft.com/office/drawing/2014/main" id="{00000000-0008-0000-0400-0000A6050000}"/>
              </a:ext>
            </a:extLst>
          </xdr:cNvPr>
          <xdr:cNvSpPr/>
        </xdr:nvSpPr>
        <xdr:spPr>
          <a:xfrm>
            <a:off x="4009176" y="2514610"/>
            <a:ext cx="1263871"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447" name="Rectangle 1446">
            <a:extLst>
              <a:ext uri="{FF2B5EF4-FFF2-40B4-BE49-F238E27FC236}">
                <a16:creationId xmlns:a16="http://schemas.microsoft.com/office/drawing/2014/main" id="{00000000-0008-0000-0400-0000A7050000}"/>
              </a:ext>
            </a:extLst>
          </xdr:cNvPr>
          <xdr:cNvSpPr/>
        </xdr:nvSpPr>
        <xdr:spPr>
          <a:xfrm>
            <a:off x="2298238" y="2514639"/>
            <a:ext cx="1710938"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64</xdr:col>
      <xdr:colOff>259839</xdr:colOff>
      <xdr:row>59</xdr:row>
      <xdr:rowOff>1</xdr:rowOff>
    </xdr:from>
    <xdr:to>
      <xdr:col>65</xdr:col>
      <xdr:colOff>259839</xdr:colOff>
      <xdr:row>59</xdr:row>
      <xdr:rowOff>7473</xdr:rowOff>
    </xdr:to>
    <xdr:cxnSp macro="">
      <xdr:nvCxnSpPr>
        <xdr:cNvPr id="1451" name="Elbow Connector 1125">
          <a:extLst>
            <a:ext uri="{FF2B5EF4-FFF2-40B4-BE49-F238E27FC236}">
              <a16:creationId xmlns:a16="http://schemas.microsoft.com/office/drawing/2014/main" id="{00000000-0008-0000-0400-0000AB050000}"/>
            </a:ext>
          </a:extLst>
        </xdr:cNvPr>
        <xdr:cNvCxnSpPr>
          <a:stCxn id="1476" idx="3"/>
          <a:endCxn id="1461" idx="1"/>
        </xdr:cNvCxnSpPr>
      </xdr:nvCxnSpPr>
      <xdr:spPr>
        <a:xfrm flipV="1">
          <a:off x="17328639" y="15735301"/>
          <a:ext cx="266700" cy="7472"/>
        </a:xfrm>
        <a:prstGeom prst="bentConnector3">
          <a:avLst>
            <a:gd name="adj1" fmla="val 50000"/>
          </a:avLst>
        </a:prstGeom>
        <a:noFill/>
        <a:ln w="38100" cap="rnd">
          <a:solidFill>
            <a:schemeClr val="accent3"/>
          </a:solidFill>
          <a:prstDash val="lgDashDotDot"/>
        </a:ln>
      </xdr:spPr>
    </xdr:cxnSp>
    <xdr:clientData/>
  </xdr:twoCellAnchor>
  <xdr:twoCellAnchor>
    <xdr:from>
      <xdr:col>51</xdr:col>
      <xdr:colOff>259839</xdr:colOff>
      <xdr:row>58</xdr:row>
      <xdr:rowOff>-1</xdr:rowOff>
    </xdr:from>
    <xdr:to>
      <xdr:col>64</xdr:col>
      <xdr:colOff>259839</xdr:colOff>
      <xdr:row>60</xdr:row>
      <xdr:rowOff>0</xdr:rowOff>
    </xdr:to>
    <xdr:grpSp>
      <xdr:nvGrpSpPr>
        <xdr:cNvPr id="1452" name="Group 1451">
          <a:extLst>
            <a:ext uri="{FF2B5EF4-FFF2-40B4-BE49-F238E27FC236}">
              <a16:creationId xmlns:a16="http://schemas.microsoft.com/office/drawing/2014/main" id="{00000000-0008-0000-0400-0000AC050000}"/>
            </a:ext>
          </a:extLst>
        </xdr:cNvPr>
        <xdr:cNvGrpSpPr/>
      </xdr:nvGrpSpPr>
      <xdr:grpSpPr>
        <a:xfrm>
          <a:off x="13861539" y="15468599"/>
          <a:ext cx="3467100" cy="533401"/>
          <a:chOff x="2298238" y="2498784"/>
          <a:chExt cx="3797762" cy="564466"/>
        </a:xfrm>
      </xdr:grpSpPr>
      <xdr:sp macro="" textlink="">
        <xdr:nvSpPr>
          <xdr:cNvPr id="1453" name="Rounded Rectangle 1114">
            <a:extLst>
              <a:ext uri="{FF2B5EF4-FFF2-40B4-BE49-F238E27FC236}">
                <a16:creationId xmlns:a16="http://schemas.microsoft.com/office/drawing/2014/main" id="{00000000-0008-0000-0400-0000AD050000}"/>
              </a:ext>
            </a:extLst>
          </xdr:cNvPr>
          <xdr:cNvSpPr/>
        </xdr:nvSpPr>
        <xdr:spPr>
          <a:xfrm>
            <a:off x="5181610" y="2514610"/>
            <a:ext cx="914390" cy="548640"/>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454" name="TextBox 126">
            <a:extLst>
              <a:ext uri="{FF2B5EF4-FFF2-40B4-BE49-F238E27FC236}">
                <a16:creationId xmlns:a16="http://schemas.microsoft.com/office/drawing/2014/main" id="{00000000-0008-0000-0400-0000AE05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4 ma</a:t>
            </a:r>
            <a:endParaRPr lang="en-US">
              <a:solidFill>
                <a:schemeClr val="bg1"/>
              </a:solidFill>
              <a:latin typeface="Comic Sans MS" panose="030F0702030302020204" pitchFamily="66" charset="0"/>
            </a:endParaRPr>
          </a:p>
        </xdr:txBody>
      </xdr:sp>
      <xdr:sp macro="" textlink="">
        <xdr:nvSpPr>
          <xdr:cNvPr id="1475" name="TextBox 101">
            <a:extLst>
              <a:ext uri="{FF2B5EF4-FFF2-40B4-BE49-F238E27FC236}">
                <a16:creationId xmlns:a16="http://schemas.microsoft.com/office/drawing/2014/main" id="{00000000-0008-0000-0400-0000C3050000}"/>
              </a:ext>
            </a:extLst>
          </xdr:cNvPr>
          <xdr:cNvSpPr txBox="1">
            <a:spLocks noChangeAspect="1"/>
          </xdr:cNvSpPr>
        </xdr:nvSpPr>
        <xdr:spPr>
          <a:xfrm flipH="1">
            <a:off x="2303855" y="2498784"/>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VlvHiOutput</a:t>
            </a:r>
          </a:p>
        </xdr:txBody>
      </xdr:sp>
      <xdr:sp macro="" textlink="">
        <xdr:nvSpPr>
          <xdr:cNvPr id="1476" name="TextBox 123">
            <a:extLst>
              <a:ext uri="{FF2B5EF4-FFF2-40B4-BE49-F238E27FC236}">
                <a16:creationId xmlns:a16="http://schemas.microsoft.com/office/drawing/2014/main" id="{00000000-0008-0000-0400-0000C405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477" name="Rectangle 1476">
            <a:extLst>
              <a:ext uri="{FF2B5EF4-FFF2-40B4-BE49-F238E27FC236}">
                <a16:creationId xmlns:a16="http://schemas.microsoft.com/office/drawing/2014/main" id="{00000000-0008-0000-0400-0000C5050000}"/>
              </a:ext>
            </a:extLst>
          </xdr:cNvPr>
          <xdr:cNvSpPr/>
        </xdr:nvSpPr>
        <xdr:spPr>
          <a:xfrm>
            <a:off x="4009176" y="2514610"/>
            <a:ext cx="1263871"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478" name="Rectangle 1477">
            <a:extLst>
              <a:ext uri="{FF2B5EF4-FFF2-40B4-BE49-F238E27FC236}">
                <a16:creationId xmlns:a16="http://schemas.microsoft.com/office/drawing/2014/main" id="{00000000-0008-0000-0400-0000C6050000}"/>
              </a:ext>
            </a:extLst>
          </xdr:cNvPr>
          <xdr:cNvSpPr/>
        </xdr:nvSpPr>
        <xdr:spPr>
          <a:xfrm>
            <a:off x="2298238" y="2514639"/>
            <a:ext cx="1710938"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65</xdr:col>
      <xdr:colOff>0</xdr:colOff>
      <xdr:row>50</xdr:row>
      <xdr:rowOff>254097</xdr:rowOff>
    </xdr:from>
    <xdr:to>
      <xdr:col>70</xdr:col>
      <xdr:colOff>0</xdr:colOff>
      <xdr:row>50</xdr:row>
      <xdr:rowOff>257915</xdr:rowOff>
    </xdr:to>
    <xdr:cxnSp macro="">
      <xdr:nvCxnSpPr>
        <xdr:cNvPr id="1482" name="Elbow Connector 1125">
          <a:extLst>
            <a:ext uri="{FF2B5EF4-FFF2-40B4-BE49-F238E27FC236}">
              <a16:creationId xmlns:a16="http://schemas.microsoft.com/office/drawing/2014/main" id="{00000000-0008-0000-0400-0000CA050000}"/>
            </a:ext>
          </a:extLst>
        </xdr:cNvPr>
        <xdr:cNvCxnSpPr>
          <a:endCxn id="1325" idx="1"/>
        </xdr:cNvCxnSpPr>
      </xdr:nvCxnSpPr>
      <xdr:spPr>
        <a:xfrm flipV="1">
          <a:off x="17335500" y="13589097"/>
          <a:ext cx="1333500" cy="3818"/>
        </a:xfrm>
        <a:prstGeom prst="bentConnector3">
          <a:avLst>
            <a:gd name="adj1" fmla="val 50000"/>
          </a:avLst>
        </a:prstGeom>
        <a:noFill/>
        <a:ln w="38100" cap="rnd">
          <a:solidFill>
            <a:schemeClr val="accent3"/>
          </a:solidFill>
          <a:prstDash val="lgDashDotDot"/>
        </a:ln>
      </xdr:spPr>
    </xdr:cxnSp>
    <xdr:clientData/>
  </xdr:twoCellAnchor>
  <xdr:twoCellAnchor>
    <xdr:from>
      <xdr:col>52</xdr:col>
      <xdr:colOff>8087</xdr:colOff>
      <xdr:row>49</xdr:row>
      <xdr:rowOff>258318</xdr:rowOff>
    </xdr:from>
    <xdr:to>
      <xdr:col>65</xdr:col>
      <xdr:colOff>8087</xdr:colOff>
      <xdr:row>52</xdr:row>
      <xdr:rowOff>0</xdr:rowOff>
    </xdr:to>
    <xdr:grpSp>
      <xdr:nvGrpSpPr>
        <xdr:cNvPr id="1483" name="Group 1482">
          <a:extLst>
            <a:ext uri="{FF2B5EF4-FFF2-40B4-BE49-F238E27FC236}">
              <a16:creationId xmlns:a16="http://schemas.microsoft.com/office/drawing/2014/main" id="{00000000-0008-0000-0400-0000CB050000}"/>
            </a:ext>
          </a:extLst>
        </xdr:cNvPr>
        <xdr:cNvGrpSpPr/>
      </xdr:nvGrpSpPr>
      <xdr:grpSpPr>
        <a:xfrm>
          <a:off x="13876487" y="13326618"/>
          <a:ext cx="3467100" cy="541782"/>
          <a:chOff x="2298238" y="2498784"/>
          <a:chExt cx="3797762" cy="564466"/>
        </a:xfrm>
      </xdr:grpSpPr>
      <xdr:sp macro="" textlink="">
        <xdr:nvSpPr>
          <xdr:cNvPr id="1484" name="Rounded Rectangle 1114">
            <a:extLst>
              <a:ext uri="{FF2B5EF4-FFF2-40B4-BE49-F238E27FC236}">
                <a16:creationId xmlns:a16="http://schemas.microsoft.com/office/drawing/2014/main" id="{00000000-0008-0000-0400-0000CC050000}"/>
              </a:ext>
            </a:extLst>
          </xdr:cNvPr>
          <xdr:cNvSpPr/>
        </xdr:nvSpPr>
        <xdr:spPr>
          <a:xfrm>
            <a:off x="5181610" y="2514610"/>
            <a:ext cx="914390" cy="548640"/>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485" name="TextBox 126">
            <a:extLst>
              <a:ext uri="{FF2B5EF4-FFF2-40B4-BE49-F238E27FC236}">
                <a16:creationId xmlns:a16="http://schemas.microsoft.com/office/drawing/2014/main" id="{00000000-0008-0000-0400-0000CD05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11</a:t>
            </a:r>
            <a:r>
              <a:rPr lang="en-US" baseline="0">
                <a:solidFill>
                  <a:schemeClr val="bg1"/>
                </a:solidFill>
                <a:latin typeface="Comic Sans MS" panose="030F0702030302020204" pitchFamily="66" charset="0"/>
              </a:rPr>
              <a:t> ma</a:t>
            </a:r>
            <a:endParaRPr lang="en-US">
              <a:solidFill>
                <a:schemeClr val="bg1"/>
              </a:solidFill>
              <a:latin typeface="Comic Sans MS" panose="030F0702030302020204" pitchFamily="66" charset="0"/>
            </a:endParaRPr>
          </a:p>
        </xdr:txBody>
      </xdr:sp>
      <xdr:sp macro="" textlink="">
        <xdr:nvSpPr>
          <xdr:cNvPr id="1486" name="TextBox 101">
            <a:extLst>
              <a:ext uri="{FF2B5EF4-FFF2-40B4-BE49-F238E27FC236}">
                <a16:creationId xmlns:a16="http://schemas.microsoft.com/office/drawing/2014/main" id="{00000000-0008-0000-0400-0000CE050000}"/>
              </a:ext>
            </a:extLst>
          </xdr:cNvPr>
          <xdr:cNvSpPr txBox="1">
            <a:spLocks noChangeAspect="1"/>
          </xdr:cNvSpPr>
        </xdr:nvSpPr>
        <xdr:spPr>
          <a:xfrm flipH="1">
            <a:off x="2303855" y="2498784"/>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Fan1Start</a:t>
            </a:r>
          </a:p>
        </xdr:txBody>
      </xdr:sp>
      <xdr:sp macro="" textlink="">
        <xdr:nvSpPr>
          <xdr:cNvPr id="1487" name="TextBox 123">
            <a:extLst>
              <a:ext uri="{FF2B5EF4-FFF2-40B4-BE49-F238E27FC236}">
                <a16:creationId xmlns:a16="http://schemas.microsoft.com/office/drawing/2014/main" id="{00000000-0008-0000-0400-0000CF05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488" name="Rectangle 1487">
            <a:extLst>
              <a:ext uri="{FF2B5EF4-FFF2-40B4-BE49-F238E27FC236}">
                <a16:creationId xmlns:a16="http://schemas.microsoft.com/office/drawing/2014/main" id="{00000000-0008-0000-0400-0000D0050000}"/>
              </a:ext>
            </a:extLst>
          </xdr:cNvPr>
          <xdr:cNvSpPr/>
        </xdr:nvSpPr>
        <xdr:spPr>
          <a:xfrm>
            <a:off x="4009176" y="2514610"/>
            <a:ext cx="1263871"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489" name="Rectangle 1488">
            <a:extLst>
              <a:ext uri="{FF2B5EF4-FFF2-40B4-BE49-F238E27FC236}">
                <a16:creationId xmlns:a16="http://schemas.microsoft.com/office/drawing/2014/main" id="{00000000-0008-0000-0400-0000D1050000}"/>
              </a:ext>
            </a:extLst>
          </xdr:cNvPr>
          <xdr:cNvSpPr/>
        </xdr:nvSpPr>
        <xdr:spPr>
          <a:xfrm>
            <a:off x="2298238" y="2514639"/>
            <a:ext cx="1710938"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65</xdr:col>
      <xdr:colOff>8087</xdr:colOff>
      <xdr:row>51</xdr:row>
      <xdr:rowOff>257915</xdr:rowOff>
    </xdr:from>
    <xdr:to>
      <xdr:col>73</xdr:col>
      <xdr:colOff>378</xdr:colOff>
      <xdr:row>53</xdr:row>
      <xdr:rowOff>3400</xdr:rowOff>
    </xdr:to>
    <xdr:cxnSp macro="">
      <xdr:nvCxnSpPr>
        <xdr:cNvPr id="1490" name="Elbow Connector 1125">
          <a:extLst>
            <a:ext uri="{FF2B5EF4-FFF2-40B4-BE49-F238E27FC236}">
              <a16:creationId xmlns:a16="http://schemas.microsoft.com/office/drawing/2014/main" id="{00000000-0008-0000-0400-0000D2050000}"/>
            </a:ext>
          </a:extLst>
        </xdr:cNvPr>
        <xdr:cNvCxnSpPr>
          <a:stCxn id="1495" idx="3"/>
          <a:endCxn id="1326" idx="2"/>
        </xdr:cNvCxnSpPr>
      </xdr:nvCxnSpPr>
      <xdr:spPr>
        <a:xfrm flipV="1">
          <a:off x="17343587" y="13859615"/>
          <a:ext cx="2125891" cy="278885"/>
        </a:xfrm>
        <a:prstGeom prst="bentConnector2">
          <a:avLst/>
        </a:prstGeom>
        <a:noFill/>
        <a:ln w="38100" cap="rnd">
          <a:solidFill>
            <a:schemeClr val="accent3"/>
          </a:solidFill>
          <a:prstDash val="lgDashDotDot"/>
        </a:ln>
      </xdr:spPr>
    </xdr:cxnSp>
    <xdr:clientData/>
  </xdr:twoCellAnchor>
  <xdr:twoCellAnchor>
    <xdr:from>
      <xdr:col>52</xdr:col>
      <xdr:colOff>8087</xdr:colOff>
      <xdr:row>51</xdr:row>
      <xdr:rowOff>258318</xdr:rowOff>
    </xdr:from>
    <xdr:to>
      <xdr:col>65</xdr:col>
      <xdr:colOff>8087</xdr:colOff>
      <xdr:row>54</xdr:row>
      <xdr:rowOff>0</xdr:rowOff>
    </xdr:to>
    <xdr:grpSp>
      <xdr:nvGrpSpPr>
        <xdr:cNvPr id="1491" name="Group 1490">
          <a:extLst>
            <a:ext uri="{FF2B5EF4-FFF2-40B4-BE49-F238E27FC236}">
              <a16:creationId xmlns:a16="http://schemas.microsoft.com/office/drawing/2014/main" id="{00000000-0008-0000-0400-0000D3050000}"/>
            </a:ext>
          </a:extLst>
        </xdr:cNvPr>
        <xdr:cNvGrpSpPr/>
      </xdr:nvGrpSpPr>
      <xdr:grpSpPr>
        <a:xfrm>
          <a:off x="13876487" y="13860018"/>
          <a:ext cx="3467100" cy="541782"/>
          <a:chOff x="2298238" y="2498784"/>
          <a:chExt cx="3797762" cy="564466"/>
        </a:xfrm>
      </xdr:grpSpPr>
      <xdr:sp macro="" textlink="">
        <xdr:nvSpPr>
          <xdr:cNvPr id="1492" name="Rounded Rectangle 1114">
            <a:extLst>
              <a:ext uri="{FF2B5EF4-FFF2-40B4-BE49-F238E27FC236}">
                <a16:creationId xmlns:a16="http://schemas.microsoft.com/office/drawing/2014/main" id="{00000000-0008-0000-0400-0000D4050000}"/>
              </a:ext>
            </a:extLst>
          </xdr:cNvPr>
          <xdr:cNvSpPr/>
        </xdr:nvSpPr>
        <xdr:spPr>
          <a:xfrm>
            <a:off x="5181610" y="2514610"/>
            <a:ext cx="914390" cy="548640"/>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493" name="TextBox 126">
            <a:extLst>
              <a:ext uri="{FF2B5EF4-FFF2-40B4-BE49-F238E27FC236}">
                <a16:creationId xmlns:a16="http://schemas.microsoft.com/office/drawing/2014/main" id="{00000000-0008-0000-0400-0000D505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10</a:t>
            </a:r>
            <a:r>
              <a:rPr lang="en-US" baseline="0">
                <a:solidFill>
                  <a:schemeClr val="bg1"/>
                </a:solidFill>
                <a:latin typeface="Comic Sans MS" panose="030F0702030302020204" pitchFamily="66" charset="0"/>
              </a:rPr>
              <a:t> ma</a:t>
            </a:r>
            <a:endParaRPr lang="en-US">
              <a:solidFill>
                <a:schemeClr val="bg1"/>
              </a:solidFill>
              <a:latin typeface="Comic Sans MS" panose="030F0702030302020204" pitchFamily="66" charset="0"/>
            </a:endParaRPr>
          </a:p>
        </xdr:txBody>
      </xdr:sp>
      <xdr:sp macro="" textlink="">
        <xdr:nvSpPr>
          <xdr:cNvPr id="1494" name="TextBox 101">
            <a:extLst>
              <a:ext uri="{FF2B5EF4-FFF2-40B4-BE49-F238E27FC236}">
                <a16:creationId xmlns:a16="http://schemas.microsoft.com/office/drawing/2014/main" id="{00000000-0008-0000-0400-0000D6050000}"/>
              </a:ext>
            </a:extLst>
          </xdr:cNvPr>
          <xdr:cNvSpPr txBox="1">
            <a:spLocks noChangeAspect="1"/>
          </xdr:cNvSpPr>
        </xdr:nvSpPr>
        <xdr:spPr>
          <a:xfrm flipH="1">
            <a:off x="2303855" y="2498784"/>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Fan1Stop</a:t>
            </a:r>
          </a:p>
        </xdr:txBody>
      </xdr:sp>
      <xdr:sp macro="" textlink="">
        <xdr:nvSpPr>
          <xdr:cNvPr id="1495" name="TextBox 123">
            <a:extLst>
              <a:ext uri="{FF2B5EF4-FFF2-40B4-BE49-F238E27FC236}">
                <a16:creationId xmlns:a16="http://schemas.microsoft.com/office/drawing/2014/main" id="{00000000-0008-0000-0400-0000D705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496" name="Rectangle 1495">
            <a:extLst>
              <a:ext uri="{FF2B5EF4-FFF2-40B4-BE49-F238E27FC236}">
                <a16:creationId xmlns:a16="http://schemas.microsoft.com/office/drawing/2014/main" id="{00000000-0008-0000-0400-0000D8050000}"/>
              </a:ext>
            </a:extLst>
          </xdr:cNvPr>
          <xdr:cNvSpPr/>
        </xdr:nvSpPr>
        <xdr:spPr>
          <a:xfrm>
            <a:off x="4009176" y="2514610"/>
            <a:ext cx="1263871"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497" name="Rectangle 1496">
            <a:extLst>
              <a:ext uri="{FF2B5EF4-FFF2-40B4-BE49-F238E27FC236}">
                <a16:creationId xmlns:a16="http://schemas.microsoft.com/office/drawing/2014/main" id="{00000000-0008-0000-0400-0000D9050000}"/>
              </a:ext>
            </a:extLst>
          </xdr:cNvPr>
          <xdr:cNvSpPr/>
        </xdr:nvSpPr>
        <xdr:spPr>
          <a:xfrm>
            <a:off x="2298238" y="2514639"/>
            <a:ext cx="1710938"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65</xdr:col>
      <xdr:colOff>0</xdr:colOff>
      <xdr:row>10</xdr:row>
      <xdr:rowOff>259814</xdr:rowOff>
    </xdr:from>
    <xdr:to>
      <xdr:col>69</xdr:col>
      <xdr:colOff>136404</xdr:colOff>
      <xdr:row>13</xdr:row>
      <xdr:rowOff>3404</xdr:rowOff>
    </xdr:to>
    <xdr:cxnSp macro="">
      <xdr:nvCxnSpPr>
        <xdr:cNvPr id="1501" name="Elbow Connector 1125">
          <a:extLst>
            <a:ext uri="{FF2B5EF4-FFF2-40B4-BE49-F238E27FC236}">
              <a16:creationId xmlns:a16="http://schemas.microsoft.com/office/drawing/2014/main" id="{00000000-0008-0000-0400-0000DD050000}"/>
            </a:ext>
          </a:extLst>
        </xdr:cNvPr>
        <xdr:cNvCxnSpPr>
          <a:stCxn id="1503" idx="3"/>
          <a:endCxn id="413" idx="2"/>
        </xdr:cNvCxnSpPr>
      </xdr:nvCxnSpPr>
      <xdr:spPr>
        <a:xfrm flipV="1">
          <a:off x="17830800" y="2926814"/>
          <a:ext cx="1233684" cy="543690"/>
        </a:xfrm>
        <a:prstGeom prst="bentConnector2">
          <a:avLst/>
        </a:prstGeom>
        <a:noFill/>
        <a:ln w="38100" cap="rnd">
          <a:solidFill>
            <a:schemeClr val="accent3"/>
          </a:solidFill>
          <a:prstDash val="lgDashDotDot"/>
        </a:ln>
      </xdr:spPr>
    </xdr:cxnSp>
    <xdr:clientData/>
  </xdr:twoCellAnchor>
  <xdr:twoCellAnchor>
    <xdr:from>
      <xdr:col>52</xdr:col>
      <xdr:colOff>0</xdr:colOff>
      <xdr:row>11</xdr:row>
      <xdr:rowOff>258318</xdr:rowOff>
    </xdr:from>
    <xdr:to>
      <xdr:col>65</xdr:col>
      <xdr:colOff>0</xdr:colOff>
      <xdr:row>14</xdr:row>
      <xdr:rowOff>0</xdr:rowOff>
    </xdr:to>
    <xdr:grpSp>
      <xdr:nvGrpSpPr>
        <xdr:cNvPr id="1502" name="Group 1501">
          <a:extLst>
            <a:ext uri="{FF2B5EF4-FFF2-40B4-BE49-F238E27FC236}">
              <a16:creationId xmlns:a16="http://schemas.microsoft.com/office/drawing/2014/main" id="{00000000-0008-0000-0400-0000DE050000}"/>
            </a:ext>
          </a:extLst>
        </xdr:cNvPr>
        <xdr:cNvGrpSpPr/>
      </xdr:nvGrpSpPr>
      <xdr:grpSpPr>
        <a:xfrm>
          <a:off x="13868400" y="3192018"/>
          <a:ext cx="3467100" cy="541782"/>
          <a:chOff x="2298238" y="2498784"/>
          <a:chExt cx="3797762" cy="564466"/>
        </a:xfrm>
      </xdr:grpSpPr>
      <xdr:sp macro="" textlink="">
        <xdr:nvSpPr>
          <xdr:cNvPr id="1503" name="Rounded Rectangle 1114">
            <a:extLst>
              <a:ext uri="{FF2B5EF4-FFF2-40B4-BE49-F238E27FC236}">
                <a16:creationId xmlns:a16="http://schemas.microsoft.com/office/drawing/2014/main" id="{00000000-0008-0000-0400-0000DF050000}"/>
              </a:ext>
            </a:extLst>
          </xdr:cNvPr>
          <xdr:cNvSpPr/>
        </xdr:nvSpPr>
        <xdr:spPr>
          <a:xfrm>
            <a:off x="5181610" y="2514610"/>
            <a:ext cx="914390" cy="548640"/>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04" name="TextBox 126">
            <a:extLst>
              <a:ext uri="{FF2B5EF4-FFF2-40B4-BE49-F238E27FC236}">
                <a16:creationId xmlns:a16="http://schemas.microsoft.com/office/drawing/2014/main" id="{00000000-0008-0000-0400-0000E005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13</a:t>
            </a:r>
            <a:r>
              <a:rPr lang="en-US" baseline="0">
                <a:solidFill>
                  <a:schemeClr val="bg1"/>
                </a:solidFill>
                <a:latin typeface="Comic Sans MS" panose="030F0702030302020204" pitchFamily="66" charset="0"/>
              </a:rPr>
              <a:t> ma</a:t>
            </a:r>
            <a:endParaRPr lang="en-US">
              <a:solidFill>
                <a:schemeClr val="bg1"/>
              </a:solidFill>
              <a:latin typeface="Comic Sans MS" panose="030F0702030302020204" pitchFamily="66" charset="0"/>
            </a:endParaRPr>
          </a:p>
        </xdr:txBody>
      </xdr:sp>
      <xdr:sp macro="" textlink="">
        <xdr:nvSpPr>
          <xdr:cNvPr id="1505" name="TextBox 101">
            <a:extLst>
              <a:ext uri="{FF2B5EF4-FFF2-40B4-BE49-F238E27FC236}">
                <a16:creationId xmlns:a16="http://schemas.microsoft.com/office/drawing/2014/main" id="{00000000-0008-0000-0400-0000E1050000}"/>
              </a:ext>
            </a:extLst>
          </xdr:cNvPr>
          <xdr:cNvSpPr txBox="1">
            <a:spLocks noChangeAspect="1"/>
          </xdr:cNvSpPr>
        </xdr:nvSpPr>
        <xdr:spPr>
          <a:xfrm flipH="1">
            <a:off x="2303855" y="2498784"/>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TwrFnLoSpd</a:t>
            </a:r>
          </a:p>
        </xdr:txBody>
      </xdr:sp>
      <xdr:sp macro="" textlink="">
        <xdr:nvSpPr>
          <xdr:cNvPr id="1506" name="TextBox 123">
            <a:extLst>
              <a:ext uri="{FF2B5EF4-FFF2-40B4-BE49-F238E27FC236}">
                <a16:creationId xmlns:a16="http://schemas.microsoft.com/office/drawing/2014/main" id="{00000000-0008-0000-0400-0000E205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507" name="Rectangle 1506">
            <a:extLst>
              <a:ext uri="{FF2B5EF4-FFF2-40B4-BE49-F238E27FC236}">
                <a16:creationId xmlns:a16="http://schemas.microsoft.com/office/drawing/2014/main" id="{00000000-0008-0000-0400-0000E3050000}"/>
              </a:ext>
            </a:extLst>
          </xdr:cNvPr>
          <xdr:cNvSpPr/>
        </xdr:nvSpPr>
        <xdr:spPr>
          <a:xfrm>
            <a:off x="4009176" y="2514610"/>
            <a:ext cx="1263871"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08" name="Rectangle 1507">
            <a:extLst>
              <a:ext uri="{FF2B5EF4-FFF2-40B4-BE49-F238E27FC236}">
                <a16:creationId xmlns:a16="http://schemas.microsoft.com/office/drawing/2014/main" id="{00000000-0008-0000-0400-0000E4050000}"/>
              </a:ext>
            </a:extLst>
          </xdr:cNvPr>
          <xdr:cNvSpPr/>
        </xdr:nvSpPr>
        <xdr:spPr>
          <a:xfrm>
            <a:off x="2298238" y="2514639"/>
            <a:ext cx="1710938"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65</xdr:col>
      <xdr:colOff>0</xdr:colOff>
      <xdr:row>10</xdr:row>
      <xdr:rowOff>259819</xdr:rowOff>
    </xdr:from>
    <xdr:to>
      <xdr:col>72</xdr:col>
      <xdr:colOff>136631</xdr:colOff>
      <xdr:row>15</xdr:row>
      <xdr:rowOff>3404</xdr:rowOff>
    </xdr:to>
    <xdr:cxnSp macro="">
      <xdr:nvCxnSpPr>
        <xdr:cNvPr id="1509" name="Elbow Connector 1125">
          <a:extLst>
            <a:ext uri="{FF2B5EF4-FFF2-40B4-BE49-F238E27FC236}">
              <a16:creationId xmlns:a16="http://schemas.microsoft.com/office/drawing/2014/main" id="{00000000-0008-0000-0400-0000E5050000}"/>
            </a:ext>
          </a:extLst>
        </xdr:cNvPr>
        <xdr:cNvCxnSpPr>
          <a:stCxn id="1511" idx="3"/>
          <a:endCxn id="412" idx="2"/>
        </xdr:cNvCxnSpPr>
      </xdr:nvCxnSpPr>
      <xdr:spPr>
        <a:xfrm flipV="1">
          <a:off x="17830800" y="2926819"/>
          <a:ext cx="2056871" cy="1077085"/>
        </a:xfrm>
        <a:prstGeom prst="bentConnector2">
          <a:avLst/>
        </a:prstGeom>
        <a:noFill/>
        <a:ln w="38100" cap="rnd">
          <a:solidFill>
            <a:schemeClr val="accent3"/>
          </a:solidFill>
          <a:prstDash val="lgDashDotDot"/>
        </a:ln>
      </xdr:spPr>
    </xdr:cxnSp>
    <xdr:clientData/>
  </xdr:twoCellAnchor>
  <xdr:twoCellAnchor>
    <xdr:from>
      <xdr:col>52</xdr:col>
      <xdr:colOff>0</xdr:colOff>
      <xdr:row>13</xdr:row>
      <xdr:rowOff>258318</xdr:rowOff>
    </xdr:from>
    <xdr:to>
      <xdr:col>65</xdr:col>
      <xdr:colOff>0</xdr:colOff>
      <xdr:row>16</xdr:row>
      <xdr:rowOff>0</xdr:rowOff>
    </xdr:to>
    <xdr:grpSp>
      <xdr:nvGrpSpPr>
        <xdr:cNvPr id="1510" name="Group 1509">
          <a:extLst>
            <a:ext uri="{FF2B5EF4-FFF2-40B4-BE49-F238E27FC236}">
              <a16:creationId xmlns:a16="http://schemas.microsoft.com/office/drawing/2014/main" id="{00000000-0008-0000-0400-0000E6050000}"/>
            </a:ext>
          </a:extLst>
        </xdr:cNvPr>
        <xdr:cNvGrpSpPr/>
      </xdr:nvGrpSpPr>
      <xdr:grpSpPr>
        <a:xfrm>
          <a:off x="13868400" y="3725418"/>
          <a:ext cx="3467100" cy="541782"/>
          <a:chOff x="2298238" y="2498784"/>
          <a:chExt cx="3797762" cy="564466"/>
        </a:xfrm>
      </xdr:grpSpPr>
      <xdr:sp macro="" textlink="">
        <xdr:nvSpPr>
          <xdr:cNvPr id="1511" name="Rounded Rectangle 1114">
            <a:extLst>
              <a:ext uri="{FF2B5EF4-FFF2-40B4-BE49-F238E27FC236}">
                <a16:creationId xmlns:a16="http://schemas.microsoft.com/office/drawing/2014/main" id="{00000000-0008-0000-0400-0000E7050000}"/>
              </a:ext>
            </a:extLst>
          </xdr:cNvPr>
          <xdr:cNvSpPr/>
        </xdr:nvSpPr>
        <xdr:spPr>
          <a:xfrm>
            <a:off x="5181610" y="2514610"/>
            <a:ext cx="914390" cy="548640"/>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12" name="TextBox 126">
            <a:extLst>
              <a:ext uri="{FF2B5EF4-FFF2-40B4-BE49-F238E27FC236}">
                <a16:creationId xmlns:a16="http://schemas.microsoft.com/office/drawing/2014/main" id="{00000000-0008-0000-0400-0000E805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20</a:t>
            </a:r>
            <a:r>
              <a:rPr lang="en-US" baseline="0">
                <a:solidFill>
                  <a:schemeClr val="bg1"/>
                </a:solidFill>
                <a:latin typeface="Comic Sans MS" panose="030F0702030302020204" pitchFamily="66" charset="0"/>
              </a:rPr>
              <a:t> ma</a:t>
            </a:r>
            <a:endParaRPr lang="en-US">
              <a:solidFill>
                <a:schemeClr val="bg1"/>
              </a:solidFill>
              <a:latin typeface="Comic Sans MS" panose="030F0702030302020204" pitchFamily="66" charset="0"/>
            </a:endParaRPr>
          </a:p>
        </xdr:txBody>
      </xdr:sp>
      <xdr:sp macro="" textlink="">
        <xdr:nvSpPr>
          <xdr:cNvPr id="1513" name="TextBox 101">
            <a:extLst>
              <a:ext uri="{FF2B5EF4-FFF2-40B4-BE49-F238E27FC236}">
                <a16:creationId xmlns:a16="http://schemas.microsoft.com/office/drawing/2014/main" id="{00000000-0008-0000-0400-0000E9050000}"/>
              </a:ext>
            </a:extLst>
          </xdr:cNvPr>
          <xdr:cNvSpPr txBox="1">
            <a:spLocks noChangeAspect="1"/>
          </xdr:cNvSpPr>
        </xdr:nvSpPr>
        <xdr:spPr>
          <a:xfrm flipH="1">
            <a:off x="2303855" y="2498784"/>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TwrFnHiSpd</a:t>
            </a:r>
          </a:p>
        </xdr:txBody>
      </xdr:sp>
      <xdr:sp macro="" textlink="">
        <xdr:nvSpPr>
          <xdr:cNvPr id="1514" name="TextBox 123">
            <a:extLst>
              <a:ext uri="{FF2B5EF4-FFF2-40B4-BE49-F238E27FC236}">
                <a16:creationId xmlns:a16="http://schemas.microsoft.com/office/drawing/2014/main" id="{00000000-0008-0000-0400-0000EA05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515" name="Rectangle 1514">
            <a:extLst>
              <a:ext uri="{FF2B5EF4-FFF2-40B4-BE49-F238E27FC236}">
                <a16:creationId xmlns:a16="http://schemas.microsoft.com/office/drawing/2014/main" id="{00000000-0008-0000-0400-0000EB050000}"/>
              </a:ext>
            </a:extLst>
          </xdr:cNvPr>
          <xdr:cNvSpPr/>
        </xdr:nvSpPr>
        <xdr:spPr>
          <a:xfrm>
            <a:off x="4009176" y="2514610"/>
            <a:ext cx="1263871"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16" name="Rectangle 1515">
            <a:extLst>
              <a:ext uri="{FF2B5EF4-FFF2-40B4-BE49-F238E27FC236}">
                <a16:creationId xmlns:a16="http://schemas.microsoft.com/office/drawing/2014/main" id="{00000000-0008-0000-0400-0000EC050000}"/>
              </a:ext>
            </a:extLst>
          </xdr:cNvPr>
          <xdr:cNvSpPr/>
        </xdr:nvSpPr>
        <xdr:spPr>
          <a:xfrm>
            <a:off x="2298238" y="2514639"/>
            <a:ext cx="1710938"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65</xdr:col>
      <xdr:colOff>0</xdr:colOff>
      <xdr:row>6</xdr:row>
      <xdr:rowOff>1984</xdr:rowOff>
    </xdr:from>
    <xdr:to>
      <xdr:col>66</xdr:col>
      <xdr:colOff>0</xdr:colOff>
      <xdr:row>6</xdr:row>
      <xdr:rowOff>3663</xdr:rowOff>
    </xdr:to>
    <xdr:cxnSp macro="">
      <xdr:nvCxnSpPr>
        <xdr:cNvPr id="1517" name="Elbow Connector 1125">
          <a:extLst>
            <a:ext uri="{FF2B5EF4-FFF2-40B4-BE49-F238E27FC236}">
              <a16:creationId xmlns:a16="http://schemas.microsoft.com/office/drawing/2014/main" id="{00000000-0008-0000-0400-0000ED050000}"/>
            </a:ext>
          </a:extLst>
        </xdr:cNvPr>
        <xdr:cNvCxnSpPr>
          <a:stCxn id="1519" idx="3"/>
          <a:endCxn id="414" idx="1"/>
        </xdr:cNvCxnSpPr>
      </xdr:nvCxnSpPr>
      <xdr:spPr>
        <a:xfrm flipV="1">
          <a:off x="17830800" y="1602184"/>
          <a:ext cx="274320" cy="1679"/>
        </a:xfrm>
        <a:prstGeom prst="bentConnector3">
          <a:avLst>
            <a:gd name="adj1" fmla="val 50000"/>
          </a:avLst>
        </a:prstGeom>
        <a:noFill/>
        <a:ln w="38100" cap="rnd">
          <a:solidFill>
            <a:schemeClr val="accent3"/>
          </a:solidFill>
          <a:prstDash val="lgDashDotDot"/>
        </a:ln>
      </xdr:spPr>
    </xdr:cxnSp>
    <xdr:clientData/>
  </xdr:twoCellAnchor>
  <xdr:twoCellAnchor>
    <xdr:from>
      <xdr:col>52</xdr:col>
      <xdr:colOff>0</xdr:colOff>
      <xdr:row>4</xdr:row>
      <xdr:rowOff>262885</xdr:rowOff>
    </xdr:from>
    <xdr:to>
      <xdr:col>65</xdr:col>
      <xdr:colOff>0</xdr:colOff>
      <xdr:row>6</xdr:row>
      <xdr:rowOff>262885</xdr:rowOff>
    </xdr:to>
    <xdr:grpSp>
      <xdr:nvGrpSpPr>
        <xdr:cNvPr id="1518" name="Group 1517">
          <a:extLst>
            <a:ext uri="{FF2B5EF4-FFF2-40B4-BE49-F238E27FC236}">
              <a16:creationId xmlns:a16="http://schemas.microsoft.com/office/drawing/2014/main" id="{00000000-0008-0000-0400-0000EE050000}"/>
            </a:ext>
          </a:extLst>
        </xdr:cNvPr>
        <xdr:cNvGrpSpPr/>
      </xdr:nvGrpSpPr>
      <xdr:grpSpPr>
        <a:xfrm>
          <a:off x="13868400" y="1329685"/>
          <a:ext cx="3467100" cy="533400"/>
          <a:chOff x="2298238" y="2498784"/>
          <a:chExt cx="3797762" cy="564466"/>
        </a:xfrm>
      </xdr:grpSpPr>
      <xdr:sp macro="" textlink="">
        <xdr:nvSpPr>
          <xdr:cNvPr id="1519" name="Rounded Rectangle 1114">
            <a:extLst>
              <a:ext uri="{FF2B5EF4-FFF2-40B4-BE49-F238E27FC236}">
                <a16:creationId xmlns:a16="http://schemas.microsoft.com/office/drawing/2014/main" id="{00000000-0008-0000-0400-0000EF050000}"/>
              </a:ext>
            </a:extLst>
          </xdr:cNvPr>
          <xdr:cNvSpPr/>
        </xdr:nvSpPr>
        <xdr:spPr>
          <a:xfrm>
            <a:off x="5181610" y="2514610"/>
            <a:ext cx="914390" cy="548640"/>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20" name="TextBox 126">
            <a:extLst>
              <a:ext uri="{FF2B5EF4-FFF2-40B4-BE49-F238E27FC236}">
                <a16:creationId xmlns:a16="http://schemas.microsoft.com/office/drawing/2014/main" id="{00000000-0008-0000-0400-0000F005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20 </a:t>
            </a:r>
            <a:r>
              <a:rPr lang="en-US" baseline="0">
                <a:solidFill>
                  <a:schemeClr val="bg1"/>
                </a:solidFill>
                <a:latin typeface="Comic Sans MS" panose="030F0702030302020204" pitchFamily="66" charset="0"/>
              </a:rPr>
              <a:t>ma</a:t>
            </a:r>
            <a:endParaRPr lang="en-US">
              <a:solidFill>
                <a:schemeClr val="bg1"/>
              </a:solidFill>
              <a:latin typeface="Comic Sans MS" panose="030F0702030302020204" pitchFamily="66" charset="0"/>
            </a:endParaRPr>
          </a:p>
        </xdr:txBody>
      </xdr:sp>
      <xdr:sp macro="" textlink="">
        <xdr:nvSpPr>
          <xdr:cNvPr id="1521" name="TextBox 101">
            <a:extLst>
              <a:ext uri="{FF2B5EF4-FFF2-40B4-BE49-F238E27FC236}">
                <a16:creationId xmlns:a16="http://schemas.microsoft.com/office/drawing/2014/main" id="{00000000-0008-0000-0400-0000F1050000}"/>
              </a:ext>
            </a:extLst>
          </xdr:cNvPr>
          <xdr:cNvSpPr txBox="1">
            <a:spLocks noChangeAspect="1"/>
          </xdr:cNvSpPr>
        </xdr:nvSpPr>
        <xdr:spPr>
          <a:xfrm flipH="1">
            <a:off x="2303855" y="2498784"/>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FanHiOutput</a:t>
            </a:r>
          </a:p>
        </xdr:txBody>
      </xdr:sp>
      <xdr:sp macro="" textlink="">
        <xdr:nvSpPr>
          <xdr:cNvPr id="1522" name="TextBox 123">
            <a:extLst>
              <a:ext uri="{FF2B5EF4-FFF2-40B4-BE49-F238E27FC236}">
                <a16:creationId xmlns:a16="http://schemas.microsoft.com/office/drawing/2014/main" id="{00000000-0008-0000-0400-0000F205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523" name="Rectangle 1522">
            <a:extLst>
              <a:ext uri="{FF2B5EF4-FFF2-40B4-BE49-F238E27FC236}">
                <a16:creationId xmlns:a16="http://schemas.microsoft.com/office/drawing/2014/main" id="{00000000-0008-0000-0400-0000F3050000}"/>
              </a:ext>
            </a:extLst>
          </xdr:cNvPr>
          <xdr:cNvSpPr/>
        </xdr:nvSpPr>
        <xdr:spPr>
          <a:xfrm>
            <a:off x="4009176" y="2514610"/>
            <a:ext cx="1263871"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24" name="Rectangle 1523">
            <a:extLst>
              <a:ext uri="{FF2B5EF4-FFF2-40B4-BE49-F238E27FC236}">
                <a16:creationId xmlns:a16="http://schemas.microsoft.com/office/drawing/2014/main" id="{00000000-0008-0000-0400-0000F4050000}"/>
              </a:ext>
            </a:extLst>
          </xdr:cNvPr>
          <xdr:cNvSpPr/>
        </xdr:nvSpPr>
        <xdr:spPr>
          <a:xfrm>
            <a:off x="2298238" y="2514639"/>
            <a:ext cx="1710938"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65</xdr:col>
      <xdr:colOff>0</xdr:colOff>
      <xdr:row>7</xdr:row>
      <xdr:rowOff>262391</xdr:rowOff>
    </xdr:from>
    <xdr:to>
      <xdr:col>66</xdr:col>
      <xdr:colOff>0</xdr:colOff>
      <xdr:row>8</xdr:row>
      <xdr:rowOff>3658</xdr:rowOff>
    </xdr:to>
    <xdr:cxnSp macro="">
      <xdr:nvCxnSpPr>
        <xdr:cNvPr id="1525" name="Elbow Connector 1125">
          <a:extLst>
            <a:ext uri="{FF2B5EF4-FFF2-40B4-BE49-F238E27FC236}">
              <a16:creationId xmlns:a16="http://schemas.microsoft.com/office/drawing/2014/main" id="{00000000-0008-0000-0400-0000F5050000}"/>
            </a:ext>
          </a:extLst>
        </xdr:cNvPr>
        <xdr:cNvCxnSpPr>
          <a:stCxn id="1530" idx="3"/>
          <a:endCxn id="415" idx="1"/>
        </xdr:cNvCxnSpPr>
      </xdr:nvCxnSpPr>
      <xdr:spPr>
        <a:xfrm flipV="1">
          <a:off x="17830800" y="2129291"/>
          <a:ext cx="274320" cy="7967"/>
        </a:xfrm>
        <a:prstGeom prst="bentConnector3">
          <a:avLst>
            <a:gd name="adj1" fmla="val 50000"/>
          </a:avLst>
        </a:prstGeom>
        <a:noFill/>
        <a:ln w="38100" cap="rnd">
          <a:solidFill>
            <a:schemeClr val="accent3"/>
          </a:solidFill>
          <a:prstDash val="lgDashDotDot"/>
        </a:ln>
      </xdr:spPr>
    </xdr:cxnSp>
    <xdr:clientData/>
  </xdr:twoCellAnchor>
  <xdr:twoCellAnchor>
    <xdr:from>
      <xdr:col>52</xdr:col>
      <xdr:colOff>0</xdr:colOff>
      <xdr:row>6</xdr:row>
      <xdr:rowOff>262884</xdr:rowOff>
    </xdr:from>
    <xdr:to>
      <xdr:col>65</xdr:col>
      <xdr:colOff>0</xdr:colOff>
      <xdr:row>8</xdr:row>
      <xdr:rowOff>262885</xdr:rowOff>
    </xdr:to>
    <xdr:grpSp>
      <xdr:nvGrpSpPr>
        <xdr:cNvPr id="1526" name="Group 1525">
          <a:extLst>
            <a:ext uri="{FF2B5EF4-FFF2-40B4-BE49-F238E27FC236}">
              <a16:creationId xmlns:a16="http://schemas.microsoft.com/office/drawing/2014/main" id="{00000000-0008-0000-0400-0000F6050000}"/>
            </a:ext>
          </a:extLst>
        </xdr:cNvPr>
        <xdr:cNvGrpSpPr/>
      </xdr:nvGrpSpPr>
      <xdr:grpSpPr>
        <a:xfrm>
          <a:off x="13868400" y="1863084"/>
          <a:ext cx="3467100" cy="533401"/>
          <a:chOff x="2298238" y="2498784"/>
          <a:chExt cx="3797762" cy="564466"/>
        </a:xfrm>
      </xdr:grpSpPr>
      <xdr:sp macro="" textlink="">
        <xdr:nvSpPr>
          <xdr:cNvPr id="1527" name="Rounded Rectangle 1114">
            <a:extLst>
              <a:ext uri="{FF2B5EF4-FFF2-40B4-BE49-F238E27FC236}">
                <a16:creationId xmlns:a16="http://schemas.microsoft.com/office/drawing/2014/main" id="{00000000-0008-0000-0400-0000F7050000}"/>
              </a:ext>
            </a:extLst>
          </xdr:cNvPr>
          <xdr:cNvSpPr/>
        </xdr:nvSpPr>
        <xdr:spPr>
          <a:xfrm>
            <a:off x="5181610" y="2514610"/>
            <a:ext cx="914390" cy="548640"/>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28" name="TextBox 126">
            <a:extLst>
              <a:ext uri="{FF2B5EF4-FFF2-40B4-BE49-F238E27FC236}">
                <a16:creationId xmlns:a16="http://schemas.microsoft.com/office/drawing/2014/main" id="{00000000-0008-0000-0400-0000F805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Note 4</a:t>
            </a:r>
          </a:p>
        </xdr:txBody>
      </xdr:sp>
      <xdr:sp macro="" textlink="">
        <xdr:nvSpPr>
          <xdr:cNvPr id="1529" name="TextBox 101">
            <a:extLst>
              <a:ext uri="{FF2B5EF4-FFF2-40B4-BE49-F238E27FC236}">
                <a16:creationId xmlns:a16="http://schemas.microsoft.com/office/drawing/2014/main" id="{00000000-0008-0000-0400-0000F9050000}"/>
              </a:ext>
            </a:extLst>
          </xdr:cNvPr>
          <xdr:cNvSpPr txBox="1">
            <a:spLocks noChangeAspect="1"/>
          </xdr:cNvSpPr>
        </xdr:nvSpPr>
        <xdr:spPr>
          <a:xfrm flipH="1">
            <a:off x="2303855" y="2498784"/>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FanLoOutput</a:t>
            </a:r>
          </a:p>
        </xdr:txBody>
      </xdr:sp>
      <xdr:sp macro="" textlink="">
        <xdr:nvSpPr>
          <xdr:cNvPr id="1530" name="TextBox 123">
            <a:extLst>
              <a:ext uri="{FF2B5EF4-FFF2-40B4-BE49-F238E27FC236}">
                <a16:creationId xmlns:a16="http://schemas.microsoft.com/office/drawing/2014/main" id="{00000000-0008-0000-0400-0000FA05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531" name="Rectangle 1530">
            <a:extLst>
              <a:ext uri="{FF2B5EF4-FFF2-40B4-BE49-F238E27FC236}">
                <a16:creationId xmlns:a16="http://schemas.microsoft.com/office/drawing/2014/main" id="{00000000-0008-0000-0400-0000FB050000}"/>
              </a:ext>
            </a:extLst>
          </xdr:cNvPr>
          <xdr:cNvSpPr/>
        </xdr:nvSpPr>
        <xdr:spPr>
          <a:xfrm>
            <a:off x="4009176" y="2514610"/>
            <a:ext cx="1263871"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32" name="Rectangle 1531">
            <a:extLst>
              <a:ext uri="{FF2B5EF4-FFF2-40B4-BE49-F238E27FC236}">
                <a16:creationId xmlns:a16="http://schemas.microsoft.com/office/drawing/2014/main" id="{00000000-0008-0000-0400-0000FC050000}"/>
              </a:ext>
            </a:extLst>
          </xdr:cNvPr>
          <xdr:cNvSpPr/>
        </xdr:nvSpPr>
        <xdr:spPr>
          <a:xfrm>
            <a:off x="2298238" y="2514639"/>
            <a:ext cx="1710938"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66</xdr:col>
      <xdr:colOff>0</xdr:colOff>
      <xdr:row>3</xdr:row>
      <xdr:rowOff>0</xdr:rowOff>
    </xdr:from>
    <xdr:to>
      <xdr:col>76</xdr:col>
      <xdr:colOff>0</xdr:colOff>
      <xdr:row>10</xdr:row>
      <xdr:rowOff>259819</xdr:rowOff>
    </xdr:to>
    <xdr:grpSp>
      <xdr:nvGrpSpPr>
        <xdr:cNvPr id="407" name="Group 406">
          <a:extLst>
            <a:ext uri="{FF2B5EF4-FFF2-40B4-BE49-F238E27FC236}">
              <a16:creationId xmlns:a16="http://schemas.microsoft.com/office/drawing/2014/main" id="{00000000-0008-0000-0400-000097010000}"/>
            </a:ext>
          </a:extLst>
        </xdr:cNvPr>
        <xdr:cNvGrpSpPr/>
      </xdr:nvGrpSpPr>
      <xdr:grpSpPr>
        <a:xfrm>
          <a:off x="17602200" y="800100"/>
          <a:ext cx="2667000" cy="2126719"/>
          <a:chOff x="1524050" y="1600220"/>
          <a:chExt cx="2743932" cy="2194536"/>
        </a:xfrm>
        <a:solidFill>
          <a:schemeClr val="tx1"/>
        </a:solidFill>
      </xdr:grpSpPr>
      <xdr:sp macro="" textlink="">
        <xdr:nvSpPr>
          <xdr:cNvPr id="408" name="Rectangle 407">
            <a:extLst>
              <a:ext uri="{FF2B5EF4-FFF2-40B4-BE49-F238E27FC236}">
                <a16:creationId xmlns:a16="http://schemas.microsoft.com/office/drawing/2014/main" id="{00000000-0008-0000-0400-000098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409" name="TextBox 41">
            <a:extLst>
              <a:ext uri="{FF2B5EF4-FFF2-40B4-BE49-F238E27FC236}">
                <a16:creationId xmlns:a16="http://schemas.microsoft.com/office/drawing/2014/main" id="{00000000-0008-0000-0400-000099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DA</a:t>
            </a:r>
          </a:p>
        </xdr:txBody>
      </xdr:sp>
      <xdr:cxnSp macro="">
        <xdr:nvCxnSpPr>
          <xdr:cNvPr id="410" name="Straight Connector 409">
            <a:extLst>
              <a:ext uri="{FF2B5EF4-FFF2-40B4-BE49-F238E27FC236}">
                <a16:creationId xmlns:a16="http://schemas.microsoft.com/office/drawing/2014/main" id="{00000000-0008-0000-0400-00009A01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411" name="Straight Connector 410">
            <a:extLst>
              <a:ext uri="{FF2B5EF4-FFF2-40B4-BE49-F238E27FC236}">
                <a16:creationId xmlns:a16="http://schemas.microsoft.com/office/drawing/2014/main" id="{00000000-0008-0000-0400-00009B01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412" name="TextBox 46">
            <a:extLst>
              <a:ext uri="{FF2B5EF4-FFF2-40B4-BE49-F238E27FC236}">
                <a16:creationId xmlns:a16="http://schemas.microsoft.com/office/drawing/2014/main" id="{00000000-0008-0000-0400-00009C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413" name="TextBox 48">
            <a:extLst>
              <a:ext uri="{FF2B5EF4-FFF2-40B4-BE49-F238E27FC236}">
                <a16:creationId xmlns:a16="http://schemas.microsoft.com/office/drawing/2014/main" id="{00000000-0008-0000-0400-00009D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414" name="TextBox 49">
            <a:extLst>
              <a:ext uri="{FF2B5EF4-FFF2-40B4-BE49-F238E27FC236}">
                <a16:creationId xmlns:a16="http://schemas.microsoft.com/office/drawing/2014/main" id="{00000000-0008-0000-0400-00009E010000}"/>
              </a:ext>
            </a:extLst>
          </xdr:cNvPr>
          <xdr:cNvSpPr txBox="1">
            <a:spLocks noChangeAspect="1"/>
          </xdr:cNvSpPr>
        </xdr:nvSpPr>
        <xdr:spPr>
          <a:xfrm>
            <a:off x="1524050" y="2153564"/>
            <a:ext cx="548568" cy="548633"/>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415" name="TextBox 53">
            <a:extLst>
              <a:ext uri="{FF2B5EF4-FFF2-40B4-BE49-F238E27FC236}">
                <a16:creationId xmlns:a16="http://schemas.microsoft.com/office/drawing/2014/main" id="{00000000-0008-0000-0400-00009F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a:t>
            </a:r>
            <a:endParaRPr lang="en-US">
              <a:solidFill>
                <a:schemeClr val="bg1"/>
              </a:solidFill>
              <a:latin typeface="Comic Sans MS" panose="030F0702030302020204" pitchFamily="66" charset="0"/>
            </a:endParaRPr>
          </a:p>
        </xdr:txBody>
      </xdr:sp>
      <xdr:sp macro="" textlink="">
        <xdr:nvSpPr>
          <xdr:cNvPr id="416" name="TextBox 55">
            <a:extLst>
              <a:ext uri="{FF2B5EF4-FFF2-40B4-BE49-F238E27FC236}">
                <a16:creationId xmlns:a16="http://schemas.microsoft.com/office/drawing/2014/main" id="{00000000-0008-0000-0400-0000A0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417" name="TextBox 56">
            <a:extLst>
              <a:ext uri="{FF2B5EF4-FFF2-40B4-BE49-F238E27FC236}">
                <a16:creationId xmlns:a16="http://schemas.microsoft.com/office/drawing/2014/main" id="{00000000-0008-0000-0400-0000A1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18" name="TextBox 58">
            <a:extLst>
              <a:ext uri="{FF2B5EF4-FFF2-40B4-BE49-F238E27FC236}">
                <a16:creationId xmlns:a16="http://schemas.microsoft.com/office/drawing/2014/main" id="{00000000-0008-0000-0400-0000A2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aseline="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419" name="TextBox 59">
            <a:extLst>
              <a:ext uri="{FF2B5EF4-FFF2-40B4-BE49-F238E27FC236}">
                <a16:creationId xmlns:a16="http://schemas.microsoft.com/office/drawing/2014/main" id="{00000000-0008-0000-0400-0000A3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aseline="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420" name="TextBox 60">
            <a:extLst>
              <a:ext uri="{FF2B5EF4-FFF2-40B4-BE49-F238E27FC236}">
                <a16:creationId xmlns:a16="http://schemas.microsoft.com/office/drawing/2014/main" id="{00000000-0008-0000-0400-0000A401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421" name="TextBox 61">
            <a:extLst>
              <a:ext uri="{FF2B5EF4-FFF2-40B4-BE49-F238E27FC236}">
                <a16:creationId xmlns:a16="http://schemas.microsoft.com/office/drawing/2014/main" id="{00000000-0008-0000-0400-0000A501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422" name="Straight Connector 421">
            <a:extLst>
              <a:ext uri="{FF2B5EF4-FFF2-40B4-BE49-F238E27FC236}">
                <a16:creationId xmlns:a16="http://schemas.microsoft.com/office/drawing/2014/main" id="{00000000-0008-0000-0400-0000A6010000}"/>
              </a:ext>
            </a:extLst>
          </xdr:cNvPr>
          <xdr:cNvCxnSpPr/>
        </xdr:nvCxnSpPr>
        <xdr:spPr>
          <a:xfrm>
            <a:off x="2622164" y="2240287"/>
            <a:ext cx="0" cy="731512"/>
          </a:xfrm>
          <a:prstGeom prst="line">
            <a:avLst/>
          </a:prstGeom>
          <a:grpFill/>
          <a:ln w="19050" cap="rnd">
            <a:solidFill>
              <a:schemeClr val="bg1"/>
            </a:solidFill>
          </a:ln>
        </xdr:spPr>
      </xdr:cxnSp>
      <xdr:cxnSp macro="">
        <xdr:nvCxnSpPr>
          <xdr:cNvPr id="423" name="Straight Connector 422">
            <a:extLst>
              <a:ext uri="{FF2B5EF4-FFF2-40B4-BE49-F238E27FC236}">
                <a16:creationId xmlns:a16="http://schemas.microsoft.com/office/drawing/2014/main" id="{00000000-0008-0000-0400-0000A7010000}"/>
              </a:ext>
            </a:extLst>
          </xdr:cNvPr>
          <xdr:cNvCxnSpPr/>
        </xdr:nvCxnSpPr>
        <xdr:spPr>
          <a:xfrm>
            <a:off x="2530725" y="2880067"/>
            <a:ext cx="1097271" cy="1"/>
          </a:xfrm>
          <a:prstGeom prst="line">
            <a:avLst/>
          </a:prstGeom>
          <a:grpFill/>
          <a:ln w="19050" cap="rnd">
            <a:solidFill>
              <a:schemeClr val="bg1"/>
            </a:solidFill>
          </a:ln>
        </xdr:spPr>
      </xdr:cxnSp>
      <xdr:cxnSp macro="">
        <xdr:nvCxnSpPr>
          <xdr:cNvPr id="424" name="Straight Connector 423">
            <a:extLst>
              <a:ext uri="{FF2B5EF4-FFF2-40B4-BE49-F238E27FC236}">
                <a16:creationId xmlns:a16="http://schemas.microsoft.com/office/drawing/2014/main" id="{00000000-0008-0000-0400-0000A8010000}"/>
              </a:ext>
            </a:extLst>
          </xdr:cNvPr>
          <xdr:cNvCxnSpPr/>
        </xdr:nvCxnSpPr>
        <xdr:spPr>
          <a:xfrm>
            <a:off x="2530725" y="2331726"/>
            <a:ext cx="91439" cy="0"/>
          </a:xfrm>
          <a:prstGeom prst="line">
            <a:avLst/>
          </a:prstGeom>
          <a:grpFill/>
          <a:ln w="19050" cap="rnd">
            <a:solidFill>
              <a:schemeClr val="bg1"/>
            </a:solidFill>
          </a:ln>
        </xdr:spPr>
      </xdr:cxnSp>
      <xdr:cxnSp macro="">
        <xdr:nvCxnSpPr>
          <xdr:cNvPr id="425" name="Straight Connector 424">
            <a:extLst>
              <a:ext uri="{FF2B5EF4-FFF2-40B4-BE49-F238E27FC236}">
                <a16:creationId xmlns:a16="http://schemas.microsoft.com/office/drawing/2014/main" id="{00000000-0008-0000-0400-0000A9010000}"/>
              </a:ext>
            </a:extLst>
          </xdr:cNvPr>
          <xdr:cNvCxnSpPr/>
        </xdr:nvCxnSpPr>
        <xdr:spPr>
          <a:xfrm>
            <a:off x="3536554" y="2880067"/>
            <a:ext cx="0" cy="91735"/>
          </a:xfrm>
          <a:prstGeom prst="line">
            <a:avLst/>
          </a:prstGeom>
          <a:grpFill/>
          <a:ln w="19050" cap="rnd">
            <a:solidFill>
              <a:schemeClr val="bg1"/>
            </a:solidFill>
          </a:ln>
        </xdr:spPr>
      </xdr:cxnSp>
      <xdr:cxnSp macro="">
        <xdr:nvCxnSpPr>
          <xdr:cNvPr id="426" name="Straight Connector 425">
            <a:extLst>
              <a:ext uri="{FF2B5EF4-FFF2-40B4-BE49-F238E27FC236}">
                <a16:creationId xmlns:a16="http://schemas.microsoft.com/office/drawing/2014/main" id="{00000000-0008-0000-0400-0000AA010000}"/>
              </a:ext>
            </a:extLst>
          </xdr:cNvPr>
          <xdr:cNvCxnSpPr>
            <a:endCxn id="428" idx="7"/>
          </xdr:cNvCxnSpPr>
        </xdr:nvCxnSpPr>
        <xdr:spPr>
          <a:xfrm flipV="1">
            <a:off x="2622164" y="2292702"/>
            <a:ext cx="930555" cy="583256"/>
          </a:xfrm>
          <a:prstGeom prst="line">
            <a:avLst/>
          </a:prstGeom>
          <a:grpFill/>
          <a:ln w="25400" cap="rnd">
            <a:solidFill>
              <a:schemeClr val="accent1"/>
            </a:solidFill>
          </a:ln>
        </xdr:spPr>
      </xdr:cxnSp>
      <xdr:sp macro="" textlink="">
        <xdr:nvSpPr>
          <xdr:cNvPr id="427" name="Oval 426">
            <a:extLst>
              <a:ext uri="{FF2B5EF4-FFF2-40B4-BE49-F238E27FC236}">
                <a16:creationId xmlns:a16="http://schemas.microsoft.com/office/drawing/2014/main" id="{00000000-0008-0000-0400-0000AB010000}"/>
              </a:ext>
            </a:extLst>
          </xdr:cNvPr>
          <xdr:cNvSpPr>
            <a:spLocks noChangeAspect="1"/>
          </xdr:cNvSpPr>
        </xdr:nvSpPr>
        <xdr:spPr>
          <a:xfrm>
            <a:off x="2598884" y="2848665"/>
            <a:ext cx="45720" cy="45720"/>
          </a:xfrm>
          <a:prstGeom prst="ellipse">
            <a:avLst/>
          </a:prstGeom>
          <a:grp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28" name="Oval 427">
            <a:extLst>
              <a:ext uri="{FF2B5EF4-FFF2-40B4-BE49-F238E27FC236}">
                <a16:creationId xmlns:a16="http://schemas.microsoft.com/office/drawing/2014/main" id="{00000000-0008-0000-0400-0000AC010000}"/>
              </a:ext>
            </a:extLst>
          </xdr:cNvPr>
          <xdr:cNvSpPr>
            <a:spLocks noChangeAspect="1"/>
          </xdr:cNvSpPr>
        </xdr:nvSpPr>
        <xdr:spPr>
          <a:xfrm>
            <a:off x="3513695" y="2286006"/>
            <a:ext cx="45720" cy="45720"/>
          </a:xfrm>
          <a:prstGeom prst="ellipse">
            <a:avLst/>
          </a:prstGeom>
          <a:grp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65</xdr:col>
      <xdr:colOff>0</xdr:colOff>
      <xdr:row>35</xdr:row>
      <xdr:rowOff>258310</xdr:rowOff>
    </xdr:from>
    <xdr:to>
      <xdr:col>70</xdr:col>
      <xdr:colOff>2930</xdr:colOff>
      <xdr:row>36</xdr:row>
      <xdr:rowOff>3400</xdr:rowOff>
    </xdr:to>
    <xdr:cxnSp macro="">
      <xdr:nvCxnSpPr>
        <xdr:cNvPr id="1533" name="Elbow Connector 1125">
          <a:extLst>
            <a:ext uri="{FF2B5EF4-FFF2-40B4-BE49-F238E27FC236}">
              <a16:creationId xmlns:a16="http://schemas.microsoft.com/office/drawing/2014/main" id="{00000000-0008-0000-0400-0000FD050000}"/>
            </a:ext>
          </a:extLst>
        </xdr:cNvPr>
        <xdr:cNvCxnSpPr>
          <a:stCxn id="1538" idx="3"/>
          <a:endCxn id="1212" idx="1"/>
        </xdr:cNvCxnSpPr>
      </xdr:nvCxnSpPr>
      <xdr:spPr>
        <a:xfrm flipV="1">
          <a:off x="17335500" y="9592810"/>
          <a:ext cx="1336430" cy="11790"/>
        </a:xfrm>
        <a:prstGeom prst="bentConnector3">
          <a:avLst>
            <a:gd name="adj1" fmla="val 50000"/>
          </a:avLst>
        </a:prstGeom>
        <a:noFill/>
        <a:ln w="38100" cap="rnd">
          <a:solidFill>
            <a:schemeClr val="accent3"/>
          </a:solidFill>
          <a:prstDash val="lgDashDotDot"/>
        </a:ln>
      </xdr:spPr>
    </xdr:cxnSp>
    <xdr:clientData/>
  </xdr:twoCellAnchor>
  <xdr:twoCellAnchor>
    <xdr:from>
      <xdr:col>52</xdr:col>
      <xdr:colOff>0</xdr:colOff>
      <xdr:row>34</xdr:row>
      <xdr:rowOff>258318</xdr:rowOff>
    </xdr:from>
    <xdr:to>
      <xdr:col>65</xdr:col>
      <xdr:colOff>0</xdr:colOff>
      <xdr:row>37</xdr:row>
      <xdr:rowOff>0</xdr:rowOff>
    </xdr:to>
    <xdr:grpSp>
      <xdr:nvGrpSpPr>
        <xdr:cNvPr id="1534" name="Group 1533">
          <a:extLst>
            <a:ext uri="{FF2B5EF4-FFF2-40B4-BE49-F238E27FC236}">
              <a16:creationId xmlns:a16="http://schemas.microsoft.com/office/drawing/2014/main" id="{00000000-0008-0000-0400-0000FE050000}"/>
            </a:ext>
          </a:extLst>
        </xdr:cNvPr>
        <xdr:cNvGrpSpPr/>
      </xdr:nvGrpSpPr>
      <xdr:grpSpPr>
        <a:xfrm>
          <a:off x="13868400" y="9326118"/>
          <a:ext cx="3467100" cy="541782"/>
          <a:chOff x="2298238" y="2498784"/>
          <a:chExt cx="3797762" cy="564466"/>
        </a:xfrm>
      </xdr:grpSpPr>
      <xdr:sp macro="" textlink="">
        <xdr:nvSpPr>
          <xdr:cNvPr id="1535" name="Rounded Rectangle 1114">
            <a:extLst>
              <a:ext uri="{FF2B5EF4-FFF2-40B4-BE49-F238E27FC236}">
                <a16:creationId xmlns:a16="http://schemas.microsoft.com/office/drawing/2014/main" id="{00000000-0008-0000-0400-0000FF050000}"/>
              </a:ext>
            </a:extLst>
          </xdr:cNvPr>
          <xdr:cNvSpPr/>
        </xdr:nvSpPr>
        <xdr:spPr>
          <a:xfrm>
            <a:off x="5181610" y="2514610"/>
            <a:ext cx="914390" cy="548640"/>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36" name="TextBox 126">
            <a:extLst>
              <a:ext uri="{FF2B5EF4-FFF2-40B4-BE49-F238E27FC236}">
                <a16:creationId xmlns:a16="http://schemas.microsoft.com/office/drawing/2014/main" id="{00000000-0008-0000-0400-00000006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12</a:t>
            </a:r>
            <a:r>
              <a:rPr lang="en-US" baseline="0">
                <a:solidFill>
                  <a:schemeClr val="bg1"/>
                </a:solidFill>
                <a:latin typeface="Comic Sans MS" panose="030F0702030302020204" pitchFamily="66" charset="0"/>
              </a:rPr>
              <a:t> ma</a:t>
            </a:r>
            <a:endParaRPr lang="en-US">
              <a:solidFill>
                <a:schemeClr val="bg1"/>
              </a:solidFill>
              <a:latin typeface="Comic Sans MS" panose="030F0702030302020204" pitchFamily="66" charset="0"/>
            </a:endParaRPr>
          </a:p>
        </xdr:txBody>
      </xdr:sp>
      <xdr:sp macro="" textlink="">
        <xdr:nvSpPr>
          <xdr:cNvPr id="1537" name="TextBox 101">
            <a:extLst>
              <a:ext uri="{FF2B5EF4-FFF2-40B4-BE49-F238E27FC236}">
                <a16:creationId xmlns:a16="http://schemas.microsoft.com/office/drawing/2014/main" id="{00000000-0008-0000-0400-000001060000}"/>
              </a:ext>
            </a:extLst>
          </xdr:cNvPr>
          <xdr:cNvSpPr txBox="1">
            <a:spLocks noChangeAspect="1"/>
          </xdr:cNvSpPr>
        </xdr:nvSpPr>
        <xdr:spPr>
          <a:xfrm flipH="1">
            <a:off x="2303855" y="2498784"/>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Fan2Start</a:t>
            </a:r>
          </a:p>
        </xdr:txBody>
      </xdr:sp>
      <xdr:sp macro="" textlink="">
        <xdr:nvSpPr>
          <xdr:cNvPr id="1538" name="TextBox 123">
            <a:extLst>
              <a:ext uri="{FF2B5EF4-FFF2-40B4-BE49-F238E27FC236}">
                <a16:creationId xmlns:a16="http://schemas.microsoft.com/office/drawing/2014/main" id="{00000000-0008-0000-0400-00000206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539" name="Rectangle 1538">
            <a:extLst>
              <a:ext uri="{FF2B5EF4-FFF2-40B4-BE49-F238E27FC236}">
                <a16:creationId xmlns:a16="http://schemas.microsoft.com/office/drawing/2014/main" id="{00000000-0008-0000-0400-000003060000}"/>
              </a:ext>
            </a:extLst>
          </xdr:cNvPr>
          <xdr:cNvSpPr/>
        </xdr:nvSpPr>
        <xdr:spPr>
          <a:xfrm>
            <a:off x="4009176" y="2514610"/>
            <a:ext cx="1263871"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40" name="Rectangle 1539">
            <a:extLst>
              <a:ext uri="{FF2B5EF4-FFF2-40B4-BE49-F238E27FC236}">
                <a16:creationId xmlns:a16="http://schemas.microsoft.com/office/drawing/2014/main" id="{00000000-0008-0000-0400-000004060000}"/>
              </a:ext>
            </a:extLst>
          </xdr:cNvPr>
          <xdr:cNvSpPr/>
        </xdr:nvSpPr>
        <xdr:spPr>
          <a:xfrm>
            <a:off x="2298238" y="2514639"/>
            <a:ext cx="1710938"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65</xdr:col>
      <xdr:colOff>0</xdr:colOff>
      <xdr:row>36</xdr:row>
      <xdr:rowOff>258318</xdr:rowOff>
    </xdr:from>
    <xdr:to>
      <xdr:col>73</xdr:col>
      <xdr:colOff>1465</xdr:colOff>
      <xdr:row>38</xdr:row>
      <xdr:rowOff>3400</xdr:rowOff>
    </xdr:to>
    <xdr:cxnSp macro="">
      <xdr:nvCxnSpPr>
        <xdr:cNvPr id="1541" name="Elbow Connector 1125">
          <a:extLst>
            <a:ext uri="{FF2B5EF4-FFF2-40B4-BE49-F238E27FC236}">
              <a16:creationId xmlns:a16="http://schemas.microsoft.com/office/drawing/2014/main" id="{00000000-0008-0000-0400-000005060000}"/>
            </a:ext>
          </a:extLst>
        </xdr:cNvPr>
        <xdr:cNvCxnSpPr>
          <a:stCxn id="1546" idx="3"/>
          <a:endCxn id="1213" idx="2"/>
        </xdr:cNvCxnSpPr>
      </xdr:nvCxnSpPr>
      <xdr:spPr>
        <a:xfrm flipV="1">
          <a:off x="17335500" y="9859518"/>
          <a:ext cx="2135065" cy="278482"/>
        </a:xfrm>
        <a:prstGeom prst="bentConnector2">
          <a:avLst/>
        </a:prstGeom>
        <a:noFill/>
        <a:ln w="38100" cap="rnd">
          <a:solidFill>
            <a:schemeClr val="accent3"/>
          </a:solidFill>
          <a:prstDash val="lgDashDotDot"/>
        </a:ln>
      </xdr:spPr>
    </xdr:cxnSp>
    <xdr:clientData/>
  </xdr:twoCellAnchor>
  <xdr:twoCellAnchor>
    <xdr:from>
      <xdr:col>52</xdr:col>
      <xdr:colOff>0</xdr:colOff>
      <xdr:row>36</xdr:row>
      <xdr:rowOff>258318</xdr:rowOff>
    </xdr:from>
    <xdr:to>
      <xdr:col>65</xdr:col>
      <xdr:colOff>0</xdr:colOff>
      <xdr:row>39</xdr:row>
      <xdr:rowOff>0</xdr:rowOff>
    </xdr:to>
    <xdr:grpSp>
      <xdr:nvGrpSpPr>
        <xdr:cNvPr id="1542" name="Group 1541">
          <a:extLst>
            <a:ext uri="{FF2B5EF4-FFF2-40B4-BE49-F238E27FC236}">
              <a16:creationId xmlns:a16="http://schemas.microsoft.com/office/drawing/2014/main" id="{00000000-0008-0000-0400-000006060000}"/>
            </a:ext>
          </a:extLst>
        </xdr:cNvPr>
        <xdr:cNvGrpSpPr/>
      </xdr:nvGrpSpPr>
      <xdr:grpSpPr>
        <a:xfrm>
          <a:off x="13868400" y="9859518"/>
          <a:ext cx="3467100" cy="541782"/>
          <a:chOff x="2298238" y="2498784"/>
          <a:chExt cx="3797762" cy="564466"/>
        </a:xfrm>
      </xdr:grpSpPr>
      <xdr:sp macro="" textlink="">
        <xdr:nvSpPr>
          <xdr:cNvPr id="1543" name="Rounded Rectangle 1114">
            <a:extLst>
              <a:ext uri="{FF2B5EF4-FFF2-40B4-BE49-F238E27FC236}">
                <a16:creationId xmlns:a16="http://schemas.microsoft.com/office/drawing/2014/main" id="{00000000-0008-0000-0400-000007060000}"/>
              </a:ext>
            </a:extLst>
          </xdr:cNvPr>
          <xdr:cNvSpPr/>
        </xdr:nvSpPr>
        <xdr:spPr>
          <a:xfrm>
            <a:off x="5181610" y="2514610"/>
            <a:ext cx="914390" cy="548640"/>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44" name="TextBox 126">
            <a:extLst>
              <a:ext uri="{FF2B5EF4-FFF2-40B4-BE49-F238E27FC236}">
                <a16:creationId xmlns:a16="http://schemas.microsoft.com/office/drawing/2014/main" id="{00000000-0008-0000-0400-00000806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11</a:t>
            </a:r>
            <a:r>
              <a:rPr lang="en-US" baseline="0">
                <a:solidFill>
                  <a:schemeClr val="bg1"/>
                </a:solidFill>
                <a:latin typeface="Comic Sans MS" panose="030F0702030302020204" pitchFamily="66" charset="0"/>
              </a:rPr>
              <a:t> ma</a:t>
            </a:r>
            <a:endParaRPr lang="en-US">
              <a:solidFill>
                <a:schemeClr val="bg1"/>
              </a:solidFill>
              <a:latin typeface="Comic Sans MS" panose="030F0702030302020204" pitchFamily="66" charset="0"/>
            </a:endParaRPr>
          </a:p>
        </xdr:txBody>
      </xdr:sp>
      <xdr:sp macro="" textlink="">
        <xdr:nvSpPr>
          <xdr:cNvPr id="1545" name="TextBox 101">
            <a:extLst>
              <a:ext uri="{FF2B5EF4-FFF2-40B4-BE49-F238E27FC236}">
                <a16:creationId xmlns:a16="http://schemas.microsoft.com/office/drawing/2014/main" id="{00000000-0008-0000-0400-000009060000}"/>
              </a:ext>
            </a:extLst>
          </xdr:cNvPr>
          <xdr:cNvSpPr txBox="1">
            <a:spLocks noChangeAspect="1"/>
          </xdr:cNvSpPr>
        </xdr:nvSpPr>
        <xdr:spPr>
          <a:xfrm flipH="1">
            <a:off x="2303855" y="2498784"/>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Fan2Stop</a:t>
            </a:r>
          </a:p>
        </xdr:txBody>
      </xdr:sp>
      <xdr:sp macro="" textlink="">
        <xdr:nvSpPr>
          <xdr:cNvPr id="1546" name="TextBox 123">
            <a:extLst>
              <a:ext uri="{FF2B5EF4-FFF2-40B4-BE49-F238E27FC236}">
                <a16:creationId xmlns:a16="http://schemas.microsoft.com/office/drawing/2014/main" id="{00000000-0008-0000-0400-00000A06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547" name="Rectangle 1546">
            <a:extLst>
              <a:ext uri="{FF2B5EF4-FFF2-40B4-BE49-F238E27FC236}">
                <a16:creationId xmlns:a16="http://schemas.microsoft.com/office/drawing/2014/main" id="{00000000-0008-0000-0400-00000B060000}"/>
              </a:ext>
            </a:extLst>
          </xdr:cNvPr>
          <xdr:cNvSpPr/>
        </xdr:nvSpPr>
        <xdr:spPr>
          <a:xfrm>
            <a:off x="4009176" y="2514610"/>
            <a:ext cx="1263871"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48" name="Rectangle 1547">
            <a:extLst>
              <a:ext uri="{FF2B5EF4-FFF2-40B4-BE49-F238E27FC236}">
                <a16:creationId xmlns:a16="http://schemas.microsoft.com/office/drawing/2014/main" id="{00000000-0008-0000-0400-00000C060000}"/>
              </a:ext>
            </a:extLst>
          </xdr:cNvPr>
          <xdr:cNvSpPr/>
        </xdr:nvSpPr>
        <xdr:spPr>
          <a:xfrm>
            <a:off x="2298238" y="2514639"/>
            <a:ext cx="1710938"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78</xdr:col>
      <xdr:colOff>0</xdr:colOff>
      <xdr:row>60</xdr:row>
      <xdr:rowOff>0</xdr:rowOff>
    </xdr:from>
    <xdr:to>
      <xdr:col>91</xdr:col>
      <xdr:colOff>0</xdr:colOff>
      <xdr:row>62</xdr:row>
      <xdr:rowOff>8382</xdr:rowOff>
    </xdr:to>
    <xdr:grpSp>
      <xdr:nvGrpSpPr>
        <xdr:cNvPr id="1549" name="Group 1548">
          <a:extLst>
            <a:ext uri="{FF2B5EF4-FFF2-40B4-BE49-F238E27FC236}">
              <a16:creationId xmlns:a16="http://schemas.microsoft.com/office/drawing/2014/main" id="{00000000-0008-0000-0400-00000D060000}"/>
            </a:ext>
          </a:extLst>
        </xdr:cNvPr>
        <xdr:cNvGrpSpPr/>
      </xdr:nvGrpSpPr>
      <xdr:grpSpPr>
        <a:xfrm>
          <a:off x="20802600" y="16002000"/>
          <a:ext cx="3467100" cy="541782"/>
          <a:chOff x="2298238" y="2498784"/>
          <a:chExt cx="3797762" cy="564466"/>
        </a:xfrm>
      </xdr:grpSpPr>
      <xdr:sp macro="" textlink="">
        <xdr:nvSpPr>
          <xdr:cNvPr id="1550" name="Rounded Rectangle 1114">
            <a:extLst>
              <a:ext uri="{FF2B5EF4-FFF2-40B4-BE49-F238E27FC236}">
                <a16:creationId xmlns:a16="http://schemas.microsoft.com/office/drawing/2014/main" id="{00000000-0008-0000-0400-00000E060000}"/>
              </a:ext>
            </a:extLst>
          </xdr:cNvPr>
          <xdr:cNvSpPr/>
        </xdr:nvSpPr>
        <xdr:spPr>
          <a:xfrm>
            <a:off x="5181610" y="2514610"/>
            <a:ext cx="914390" cy="548640"/>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51" name="TextBox 126">
            <a:extLst>
              <a:ext uri="{FF2B5EF4-FFF2-40B4-BE49-F238E27FC236}">
                <a16:creationId xmlns:a16="http://schemas.microsoft.com/office/drawing/2014/main" id="{00000000-0008-0000-0400-00000F06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a:t>
            </a:r>
            <a:r>
              <a:rPr lang="en-US" baseline="0">
                <a:solidFill>
                  <a:schemeClr val="bg1"/>
                </a:solidFill>
                <a:latin typeface="Comic Sans MS" panose="030F0702030302020204" pitchFamily="66" charset="0"/>
              </a:rPr>
              <a:t> ma</a:t>
            </a:r>
            <a:endParaRPr lang="en-US">
              <a:solidFill>
                <a:schemeClr val="bg1"/>
              </a:solidFill>
              <a:latin typeface="Comic Sans MS" panose="030F0702030302020204" pitchFamily="66" charset="0"/>
            </a:endParaRPr>
          </a:p>
        </xdr:txBody>
      </xdr:sp>
      <xdr:sp macro="" textlink="">
        <xdr:nvSpPr>
          <xdr:cNvPr id="1552" name="TextBox 101">
            <a:extLst>
              <a:ext uri="{FF2B5EF4-FFF2-40B4-BE49-F238E27FC236}">
                <a16:creationId xmlns:a16="http://schemas.microsoft.com/office/drawing/2014/main" id="{00000000-0008-0000-0400-000010060000}"/>
              </a:ext>
            </a:extLst>
          </xdr:cNvPr>
          <xdr:cNvSpPr txBox="1">
            <a:spLocks noChangeAspect="1"/>
          </xdr:cNvSpPr>
        </xdr:nvSpPr>
        <xdr:spPr>
          <a:xfrm flipH="1">
            <a:off x="2303855" y="2498784"/>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SystemOffAn</a:t>
            </a:r>
          </a:p>
        </xdr:txBody>
      </xdr:sp>
      <xdr:sp macro="" textlink="">
        <xdr:nvSpPr>
          <xdr:cNvPr id="1553" name="TextBox 123">
            <a:extLst>
              <a:ext uri="{FF2B5EF4-FFF2-40B4-BE49-F238E27FC236}">
                <a16:creationId xmlns:a16="http://schemas.microsoft.com/office/drawing/2014/main" id="{00000000-0008-0000-0400-00001106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1554" name="Rectangle 1553">
            <a:extLst>
              <a:ext uri="{FF2B5EF4-FFF2-40B4-BE49-F238E27FC236}">
                <a16:creationId xmlns:a16="http://schemas.microsoft.com/office/drawing/2014/main" id="{00000000-0008-0000-0400-000012060000}"/>
              </a:ext>
            </a:extLst>
          </xdr:cNvPr>
          <xdr:cNvSpPr/>
        </xdr:nvSpPr>
        <xdr:spPr>
          <a:xfrm>
            <a:off x="4009176" y="2514610"/>
            <a:ext cx="1263871"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55" name="Rectangle 1554">
            <a:extLst>
              <a:ext uri="{FF2B5EF4-FFF2-40B4-BE49-F238E27FC236}">
                <a16:creationId xmlns:a16="http://schemas.microsoft.com/office/drawing/2014/main" id="{00000000-0008-0000-0400-000013060000}"/>
              </a:ext>
            </a:extLst>
          </xdr:cNvPr>
          <xdr:cNvSpPr/>
        </xdr:nvSpPr>
        <xdr:spPr>
          <a:xfrm>
            <a:off x="2298238" y="2514639"/>
            <a:ext cx="1710938"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205</xdr:col>
      <xdr:colOff>271866</xdr:colOff>
      <xdr:row>24</xdr:row>
      <xdr:rowOff>130158</xdr:rowOff>
    </xdr:from>
    <xdr:to>
      <xdr:col>208</xdr:col>
      <xdr:colOff>0</xdr:colOff>
      <xdr:row>24</xdr:row>
      <xdr:rowOff>142858</xdr:rowOff>
    </xdr:to>
    <xdr:cxnSp macro="">
      <xdr:nvCxnSpPr>
        <xdr:cNvPr id="1128" name="Connector: Elbow 1127">
          <a:extLst>
            <a:ext uri="{FF2B5EF4-FFF2-40B4-BE49-F238E27FC236}">
              <a16:creationId xmlns:a16="http://schemas.microsoft.com/office/drawing/2014/main" id="{00000000-0008-0000-0400-000068040000}"/>
            </a:ext>
          </a:extLst>
        </xdr:cNvPr>
        <xdr:cNvCxnSpPr>
          <a:cxnSpLocks/>
          <a:stCxn id="1376" idx="3"/>
          <a:endCxn id="1558" idx="1"/>
        </xdr:cNvCxnSpPr>
      </xdr:nvCxnSpPr>
      <xdr:spPr>
        <a:xfrm>
          <a:off x="56247116" y="6378558"/>
          <a:ext cx="547284" cy="12700"/>
        </a:xfrm>
        <a:prstGeom prst="bentConnector3">
          <a:avLst>
            <a:gd name="adj1" fmla="val 50000"/>
          </a:avLst>
        </a:prstGeom>
        <a:noFill/>
        <a:ln w="38100" cap="rnd" cmpd="sng">
          <a:solidFill>
            <a:schemeClr val="accent1"/>
          </a:solidFill>
          <a:prstDash val="sysDash"/>
          <a:headEnd type="none" w="lg" len="med"/>
          <a:tailEnd type="arrow" w="lg" len="med"/>
        </a:ln>
      </xdr:spPr>
    </xdr:cxnSp>
    <xdr:clientData/>
  </xdr:twoCellAnchor>
  <xdr:twoCellAnchor>
    <xdr:from>
      <xdr:col>200</xdr:col>
      <xdr:colOff>0</xdr:colOff>
      <xdr:row>18</xdr:row>
      <xdr:rowOff>0</xdr:rowOff>
    </xdr:from>
    <xdr:to>
      <xdr:col>206</xdr:col>
      <xdr:colOff>3536</xdr:colOff>
      <xdr:row>31</xdr:row>
      <xdr:rowOff>0</xdr:rowOff>
    </xdr:to>
    <xdr:grpSp>
      <xdr:nvGrpSpPr>
        <xdr:cNvPr id="1230" name="Group 1229">
          <a:extLst>
            <a:ext uri="{FF2B5EF4-FFF2-40B4-BE49-F238E27FC236}">
              <a16:creationId xmlns:a16="http://schemas.microsoft.com/office/drawing/2014/main" id="{00000000-0008-0000-0400-0000CE040000}"/>
            </a:ext>
          </a:extLst>
        </xdr:cNvPr>
        <xdr:cNvGrpSpPr/>
      </xdr:nvGrpSpPr>
      <xdr:grpSpPr>
        <a:xfrm>
          <a:off x="53340000" y="4800600"/>
          <a:ext cx="1603736" cy="3467100"/>
          <a:chOff x="2377440" y="1600220"/>
          <a:chExt cx="1645902" cy="3291804"/>
        </a:xfrm>
      </xdr:grpSpPr>
      <xdr:sp macro="" textlink="">
        <xdr:nvSpPr>
          <xdr:cNvPr id="1231" name="TextBox 53">
            <a:extLst>
              <a:ext uri="{FF2B5EF4-FFF2-40B4-BE49-F238E27FC236}">
                <a16:creationId xmlns:a16="http://schemas.microsoft.com/office/drawing/2014/main" id="{00000000-0008-0000-0400-0000CF040000}"/>
              </a:ext>
            </a:extLst>
          </xdr:cNvPr>
          <xdr:cNvSpPr txBox="1">
            <a:spLocks/>
          </xdr:cNvSpPr>
        </xdr:nvSpPr>
        <xdr:spPr>
          <a:xfrm>
            <a:off x="2377440" y="2148842"/>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Motor/VFD</a:t>
            </a:r>
            <a:r>
              <a:rPr lang="en-US" baseline="0">
                <a:solidFill>
                  <a:schemeClr val="bg1"/>
                </a:solidFill>
                <a:latin typeface="Comic Sans MS" panose="030F0702030302020204" pitchFamily="66" charset="0"/>
              </a:rPr>
              <a:t> Overloads</a:t>
            </a:r>
            <a:endParaRPr lang="en-US">
              <a:solidFill>
                <a:schemeClr val="bg1"/>
              </a:solidFill>
              <a:latin typeface="Comic Sans MS" panose="030F0702030302020204" pitchFamily="66" charset="0"/>
            </a:endParaRPr>
          </a:p>
        </xdr:txBody>
      </xdr:sp>
      <xdr:sp macro="" textlink="">
        <xdr:nvSpPr>
          <xdr:cNvPr id="1232" name="TextBox 54">
            <a:extLst>
              <a:ext uri="{FF2B5EF4-FFF2-40B4-BE49-F238E27FC236}">
                <a16:creationId xmlns:a16="http://schemas.microsoft.com/office/drawing/2014/main" id="{00000000-0008-0000-0400-0000D0040000}"/>
              </a:ext>
            </a:extLst>
          </xdr:cNvPr>
          <xdr:cNvSpPr txBox="1">
            <a:spLocks/>
          </xdr:cNvSpPr>
        </xdr:nvSpPr>
        <xdr:spPr>
          <a:xfrm>
            <a:off x="2377440" y="3246110"/>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Current Limit</a:t>
            </a:r>
          </a:p>
        </xdr:txBody>
      </xdr:sp>
      <xdr:grpSp>
        <xdr:nvGrpSpPr>
          <xdr:cNvPr id="1233" name="Group 1232">
            <a:extLst>
              <a:ext uri="{FF2B5EF4-FFF2-40B4-BE49-F238E27FC236}">
                <a16:creationId xmlns:a16="http://schemas.microsoft.com/office/drawing/2014/main" id="{00000000-0008-0000-0400-0000D1040000}"/>
              </a:ext>
            </a:extLst>
          </xdr:cNvPr>
          <xdr:cNvGrpSpPr/>
        </xdr:nvGrpSpPr>
        <xdr:grpSpPr>
          <a:xfrm>
            <a:off x="2377440" y="1600220"/>
            <a:ext cx="1645902" cy="548635"/>
            <a:chOff x="2438446" y="2983236"/>
            <a:chExt cx="1645902" cy="548635"/>
          </a:xfrm>
        </xdr:grpSpPr>
        <xdr:sp macro="" textlink="">
          <xdr:nvSpPr>
            <xdr:cNvPr id="1377" name="TextBox 59">
              <a:extLst>
                <a:ext uri="{FF2B5EF4-FFF2-40B4-BE49-F238E27FC236}">
                  <a16:creationId xmlns:a16="http://schemas.microsoft.com/office/drawing/2014/main" id="{00000000-0008-0000-0400-00006105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1395" name="TextBox 60">
              <a:extLst>
                <a:ext uri="{FF2B5EF4-FFF2-40B4-BE49-F238E27FC236}">
                  <a16:creationId xmlns:a16="http://schemas.microsoft.com/office/drawing/2014/main" id="{00000000-0008-0000-0400-00007305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1234" name="TextBox 56">
            <a:extLst>
              <a:ext uri="{FF2B5EF4-FFF2-40B4-BE49-F238E27FC236}">
                <a16:creationId xmlns:a16="http://schemas.microsoft.com/office/drawing/2014/main" id="{00000000-0008-0000-0400-0000D2040000}"/>
              </a:ext>
            </a:extLst>
          </xdr:cNvPr>
          <xdr:cNvSpPr txBox="1">
            <a:spLocks noChangeAspect="1"/>
          </xdr:cNvSpPr>
        </xdr:nvSpPr>
        <xdr:spPr>
          <a:xfrm>
            <a:off x="2377440" y="4343384"/>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6</a:t>
            </a:r>
            <a:r>
              <a:rPr lang="en-US" baseline="-25000">
                <a:solidFill>
                  <a:schemeClr val="bg1"/>
                </a:solidFill>
                <a:latin typeface="Comic Sans MS" panose="030F0702030302020204" pitchFamily="66" charset="0"/>
              </a:rPr>
              <a:t>MR</a:t>
            </a:r>
          </a:p>
        </xdr:txBody>
      </xdr:sp>
      <xdr:cxnSp macro="">
        <xdr:nvCxnSpPr>
          <xdr:cNvPr id="1235" name="Straight Connector 1234">
            <a:extLst>
              <a:ext uri="{FF2B5EF4-FFF2-40B4-BE49-F238E27FC236}">
                <a16:creationId xmlns:a16="http://schemas.microsoft.com/office/drawing/2014/main" id="{00000000-0008-0000-0400-0000D3040000}"/>
              </a:ext>
            </a:extLst>
          </xdr:cNvPr>
          <xdr:cNvCxnSpPr>
            <a:cxnSpLocks/>
          </xdr:cNvCxnSpPr>
        </xdr:nvCxnSpPr>
        <xdr:spPr>
          <a:xfrm flipH="1">
            <a:off x="2377440" y="3246122"/>
            <a:ext cx="1641170" cy="0"/>
          </a:xfrm>
          <a:prstGeom prst="line">
            <a:avLst/>
          </a:prstGeom>
          <a:noFill/>
          <a:ln w="38100" cap="rnd">
            <a:solidFill>
              <a:schemeClr val="accent1"/>
            </a:solidFill>
          </a:ln>
        </xdr:spPr>
      </xdr:cxnSp>
      <xdr:sp macro="" textlink="">
        <xdr:nvSpPr>
          <xdr:cNvPr id="1376" name="Rectangle 1375">
            <a:extLst>
              <a:ext uri="{FF2B5EF4-FFF2-40B4-BE49-F238E27FC236}">
                <a16:creationId xmlns:a16="http://schemas.microsoft.com/office/drawing/2014/main" id="{00000000-0008-0000-0400-000060050000}"/>
              </a:ext>
            </a:extLst>
          </xdr:cNvPr>
          <xdr:cNvSpPr>
            <a:spLocks noChangeAspect="1"/>
          </xdr:cNvSpPr>
        </xdr:nvSpPr>
        <xdr:spPr>
          <a:xfrm>
            <a:off x="2377440" y="2148841"/>
            <a:ext cx="1641170" cy="219453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213</xdr:col>
      <xdr:colOff>271866</xdr:colOff>
      <xdr:row>24</xdr:row>
      <xdr:rowOff>130158</xdr:rowOff>
    </xdr:from>
    <xdr:to>
      <xdr:col>225</xdr:col>
      <xdr:colOff>258983</xdr:colOff>
      <xdr:row>29</xdr:row>
      <xdr:rowOff>1</xdr:rowOff>
    </xdr:to>
    <xdr:cxnSp macro="">
      <xdr:nvCxnSpPr>
        <xdr:cNvPr id="1480" name="Connector: Elbow 1479">
          <a:extLst>
            <a:ext uri="{FF2B5EF4-FFF2-40B4-BE49-F238E27FC236}">
              <a16:creationId xmlns:a16="http://schemas.microsoft.com/office/drawing/2014/main" id="{00000000-0008-0000-0400-0000C8050000}"/>
            </a:ext>
          </a:extLst>
        </xdr:cNvPr>
        <xdr:cNvCxnSpPr>
          <a:cxnSpLocks/>
          <a:stCxn id="1558" idx="3"/>
          <a:endCxn id="1066" idx="0"/>
        </xdr:cNvCxnSpPr>
      </xdr:nvCxnSpPr>
      <xdr:spPr>
        <a:xfrm>
          <a:off x="58431516" y="6378558"/>
          <a:ext cx="3263717" cy="1171593"/>
        </a:xfrm>
        <a:prstGeom prst="bentConnector2">
          <a:avLst/>
        </a:prstGeom>
        <a:noFill/>
        <a:ln w="38100" cap="rnd" cmpd="sng">
          <a:solidFill>
            <a:schemeClr val="accent1"/>
          </a:solidFill>
          <a:prstDash val="sysDash"/>
          <a:headEnd type="none" w="lg" len="med"/>
          <a:tailEnd type="arrow" w="lg" len="med"/>
        </a:ln>
      </xdr:spPr>
    </xdr:cxnSp>
    <xdr:clientData/>
  </xdr:twoCellAnchor>
  <xdr:twoCellAnchor>
    <xdr:from>
      <xdr:col>208</xdr:col>
      <xdr:colOff>0</xdr:colOff>
      <xdr:row>18</xdr:row>
      <xdr:rowOff>0</xdr:rowOff>
    </xdr:from>
    <xdr:to>
      <xdr:col>214</xdr:col>
      <xdr:colOff>3536</xdr:colOff>
      <xdr:row>31</xdr:row>
      <xdr:rowOff>0</xdr:rowOff>
    </xdr:to>
    <xdr:grpSp>
      <xdr:nvGrpSpPr>
        <xdr:cNvPr id="1481" name="Group 1480">
          <a:extLst>
            <a:ext uri="{FF2B5EF4-FFF2-40B4-BE49-F238E27FC236}">
              <a16:creationId xmlns:a16="http://schemas.microsoft.com/office/drawing/2014/main" id="{00000000-0008-0000-0400-0000C9050000}"/>
            </a:ext>
          </a:extLst>
        </xdr:cNvPr>
        <xdr:cNvGrpSpPr/>
      </xdr:nvGrpSpPr>
      <xdr:grpSpPr>
        <a:xfrm>
          <a:off x="55473600" y="4800600"/>
          <a:ext cx="1603736" cy="3467100"/>
          <a:chOff x="2377440" y="1600220"/>
          <a:chExt cx="1645902" cy="3291804"/>
        </a:xfrm>
      </xdr:grpSpPr>
      <xdr:sp macro="" textlink="">
        <xdr:nvSpPr>
          <xdr:cNvPr id="1498" name="TextBox 53">
            <a:extLst>
              <a:ext uri="{FF2B5EF4-FFF2-40B4-BE49-F238E27FC236}">
                <a16:creationId xmlns:a16="http://schemas.microsoft.com/office/drawing/2014/main" id="{00000000-0008-0000-0400-0000DA050000}"/>
              </a:ext>
            </a:extLst>
          </xdr:cNvPr>
          <xdr:cNvSpPr txBox="1">
            <a:spLocks/>
          </xdr:cNvSpPr>
        </xdr:nvSpPr>
        <xdr:spPr>
          <a:xfrm>
            <a:off x="2377440" y="2148842"/>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Tower Vibration</a:t>
            </a:r>
          </a:p>
        </xdr:txBody>
      </xdr:sp>
      <xdr:sp macro="" textlink="">
        <xdr:nvSpPr>
          <xdr:cNvPr id="1499" name="TextBox 54">
            <a:extLst>
              <a:ext uri="{FF2B5EF4-FFF2-40B4-BE49-F238E27FC236}">
                <a16:creationId xmlns:a16="http://schemas.microsoft.com/office/drawing/2014/main" id="{00000000-0008-0000-0400-0000DB050000}"/>
              </a:ext>
            </a:extLst>
          </xdr:cNvPr>
          <xdr:cNvSpPr txBox="1">
            <a:spLocks/>
          </xdr:cNvSpPr>
        </xdr:nvSpPr>
        <xdr:spPr>
          <a:xfrm>
            <a:off x="2377440" y="3246110"/>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Out of  Balance Limit</a:t>
            </a:r>
          </a:p>
        </xdr:txBody>
      </xdr:sp>
      <xdr:grpSp>
        <xdr:nvGrpSpPr>
          <xdr:cNvPr id="1500" name="Group 1499">
            <a:extLst>
              <a:ext uri="{FF2B5EF4-FFF2-40B4-BE49-F238E27FC236}">
                <a16:creationId xmlns:a16="http://schemas.microsoft.com/office/drawing/2014/main" id="{00000000-0008-0000-0400-0000DC050000}"/>
              </a:ext>
            </a:extLst>
          </xdr:cNvPr>
          <xdr:cNvGrpSpPr/>
        </xdr:nvGrpSpPr>
        <xdr:grpSpPr>
          <a:xfrm>
            <a:off x="2377440" y="1600220"/>
            <a:ext cx="1645902" cy="548635"/>
            <a:chOff x="2438446" y="2983236"/>
            <a:chExt cx="1645902" cy="548635"/>
          </a:xfrm>
        </xdr:grpSpPr>
        <xdr:sp macro="" textlink="">
          <xdr:nvSpPr>
            <xdr:cNvPr id="1559" name="TextBox 59">
              <a:extLst>
                <a:ext uri="{FF2B5EF4-FFF2-40B4-BE49-F238E27FC236}">
                  <a16:creationId xmlns:a16="http://schemas.microsoft.com/office/drawing/2014/main" id="{00000000-0008-0000-0400-00001706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1560" name="TextBox 60">
              <a:extLst>
                <a:ext uri="{FF2B5EF4-FFF2-40B4-BE49-F238E27FC236}">
                  <a16:creationId xmlns:a16="http://schemas.microsoft.com/office/drawing/2014/main" id="{00000000-0008-0000-0400-00001806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1556" name="TextBox 56">
            <a:extLst>
              <a:ext uri="{FF2B5EF4-FFF2-40B4-BE49-F238E27FC236}">
                <a16:creationId xmlns:a16="http://schemas.microsoft.com/office/drawing/2014/main" id="{00000000-0008-0000-0400-000014060000}"/>
              </a:ext>
            </a:extLst>
          </xdr:cNvPr>
          <xdr:cNvSpPr txBox="1">
            <a:spLocks noChangeAspect="1"/>
          </xdr:cNvSpPr>
        </xdr:nvSpPr>
        <xdr:spPr>
          <a:xfrm>
            <a:off x="2377440" y="4343384"/>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7</a:t>
            </a:r>
            <a:r>
              <a:rPr lang="en-US" baseline="-25000">
                <a:solidFill>
                  <a:schemeClr val="bg1"/>
                </a:solidFill>
                <a:latin typeface="Comic Sans MS" panose="030F0702030302020204" pitchFamily="66" charset="0"/>
              </a:rPr>
              <a:t>MR</a:t>
            </a:r>
          </a:p>
        </xdr:txBody>
      </xdr:sp>
      <xdr:cxnSp macro="">
        <xdr:nvCxnSpPr>
          <xdr:cNvPr id="1557" name="Straight Connector 1556">
            <a:extLst>
              <a:ext uri="{FF2B5EF4-FFF2-40B4-BE49-F238E27FC236}">
                <a16:creationId xmlns:a16="http://schemas.microsoft.com/office/drawing/2014/main" id="{00000000-0008-0000-0400-000015060000}"/>
              </a:ext>
            </a:extLst>
          </xdr:cNvPr>
          <xdr:cNvCxnSpPr>
            <a:cxnSpLocks/>
          </xdr:cNvCxnSpPr>
        </xdr:nvCxnSpPr>
        <xdr:spPr>
          <a:xfrm flipH="1">
            <a:off x="2377440" y="3246122"/>
            <a:ext cx="1641170" cy="0"/>
          </a:xfrm>
          <a:prstGeom prst="line">
            <a:avLst/>
          </a:prstGeom>
          <a:noFill/>
          <a:ln w="38100" cap="rnd">
            <a:solidFill>
              <a:schemeClr val="accent1"/>
            </a:solidFill>
          </a:ln>
        </xdr:spPr>
      </xdr:cxnSp>
      <xdr:sp macro="" textlink="">
        <xdr:nvSpPr>
          <xdr:cNvPr id="1558" name="Rectangle 1557">
            <a:extLst>
              <a:ext uri="{FF2B5EF4-FFF2-40B4-BE49-F238E27FC236}">
                <a16:creationId xmlns:a16="http://schemas.microsoft.com/office/drawing/2014/main" id="{00000000-0008-0000-0400-000016060000}"/>
              </a:ext>
            </a:extLst>
          </xdr:cNvPr>
          <xdr:cNvSpPr>
            <a:spLocks noChangeAspect="1"/>
          </xdr:cNvSpPr>
        </xdr:nvSpPr>
        <xdr:spPr>
          <a:xfrm>
            <a:off x="2377440" y="2148841"/>
            <a:ext cx="1641170" cy="219453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205</xdr:col>
      <xdr:colOff>271866</xdr:colOff>
      <xdr:row>39</xdr:row>
      <xdr:rowOff>130158</xdr:rowOff>
    </xdr:from>
    <xdr:to>
      <xdr:col>208</xdr:col>
      <xdr:colOff>0</xdr:colOff>
      <xdr:row>39</xdr:row>
      <xdr:rowOff>142858</xdr:rowOff>
    </xdr:to>
    <xdr:cxnSp macro="">
      <xdr:nvCxnSpPr>
        <xdr:cNvPr id="1561" name="Connector: Elbow 1560">
          <a:extLst>
            <a:ext uri="{FF2B5EF4-FFF2-40B4-BE49-F238E27FC236}">
              <a16:creationId xmlns:a16="http://schemas.microsoft.com/office/drawing/2014/main" id="{00000000-0008-0000-0400-000019060000}"/>
            </a:ext>
          </a:extLst>
        </xdr:cNvPr>
        <xdr:cNvCxnSpPr>
          <a:cxnSpLocks/>
          <a:stCxn id="1568" idx="3"/>
          <a:endCxn id="1578" idx="1"/>
        </xdr:cNvCxnSpPr>
      </xdr:nvCxnSpPr>
      <xdr:spPr>
        <a:xfrm>
          <a:off x="56247116" y="10283808"/>
          <a:ext cx="547284" cy="12700"/>
        </a:xfrm>
        <a:prstGeom prst="bentConnector3">
          <a:avLst>
            <a:gd name="adj1" fmla="val 50000"/>
          </a:avLst>
        </a:prstGeom>
        <a:noFill/>
        <a:ln w="38100" cap="rnd" cmpd="sng">
          <a:solidFill>
            <a:schemeClr val="accent1"/>
          </a:solidFill>
          <a:prstDash val="sysDash"/>
          <a:headEnd type="none" w="lg" len="med"/>
          <a:tailEnd type="arrow" w="lg" len="med"/>
        </a:ln>
      </xdr:spPr>
    </xdr:cxnSp>
    <xdr:clientData/>
  </xdr:twoCellAnchor>
  <xdr:twoCellAnchor>
    <xdr:from>
      <xdr:col>200</xdr:col>
      <xdr:colOff>0</xdr:colOff>
      <xdr:row>33</xdr:row>
      <xdr:rowOff>0</xdr:rowOff>
    </xdr:from>
    <xdr:to>
      <xdr:col>206</xdr:col>
      <xdr:colOff>3536</xdr:colOff>
      <xdr:row>46</xdr:row>
      <xdr:rowOff>0</xdr:rowOff>
    </xdr:to>
    <xdr:grpSp>
      <xdr:nvGrpSpPr>
        <xdr:cNvPr id="1562" name="Group 1561">
          <a:extLst>
            <a:ext uri="{FF2B5EF4-FFF2-40B4-BE49-F238E27FC236}">
              <a16:creationId xmlns:a16="http://schemas.microsoft.com/office/drawing/2014/main" id="{00000000-0008-0000-0400-00001A060000}"/>
            </a:ext>
          </a:extLst>
        </xdr:cNvPr>
        <xdr:cNvGrpSpPr/>
      </xdr:nvGrpSpPr>
      <xdr:grpSpPr>
        <a:xfrm>
          <a:off x="53340000" y="8801100"/>
          <a:ext cx="1603736" cy="3467100"/>
          <a:chOff x="2377440" y="1600220"/>
          <a:chExt cx="1645902" cy="3291804"/>
        </a:xfrm>
      </xdr:grpSpPr>
      <xdr:sp macro="" textlink="">
        <xdr:nvSpPr>
          <xdr:cNvPr id="1563" name="TextBox 53">
            <a:extLst>
              <a:ext uri="{FF2B5EF4-FFF2-40B4-BE49-F238E27FC236}">
                <a16:creationId xmlns:a16="http://schemas.microsoft.com/office/drawing/2014/main" id="{00000000-0008-0000-0400-00001B060000}"/>
              </a:ext>
            </a:extLst>
          </xdr:cNvPr>
          <xdr:cNvSpPr txBox="1">
            <a:spLocks/>
          </xdr:cNvSpPr>
        </xdr:nvSpPr>
        <xdr:spPr>
          <a:xfrm>
            <a:off x="2377440" y="2148842"/>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Motor/VFD</a:t>
            </a:r>
            <a:r>
              <a:rPr lang="en-US" baseline="0">
                <a:solidFill>
                  <a:schemeClr val="bg1"/>
                </a:solidFill>
                <a:latin typeface="Comic Sans MS" panose="030F0702030302020204" pitchFamily="66" charset="0"/>
              </a:rPr>
              <a:t> Overloads</a:t>
            </a:r>
            <a:endParaRPr lang="en-US">
              <a:solidFill>
                <a:schemeClr val="bg1"/>
              </a:solidFill>
              <a:latin typeface="Comic Sans MS" panose="030F0702030302020204" pitchFamily="66" charset="0"/>
            </a:endParaRPr>
          </a:p>
        </xdr:txBody>
      </xdr:sp>
      <xdr:sp macro="" textlink="">
        <xdr:nvSpPr>
          <xdr:cNvPr id="1564" name="TextBox 54">
            <a:extLst>
              <a:ext uri="{FF2B5EF4-FFF2-40B4-BE49-F238E27FC236}">
                <a16:creationId xmlns:a16="http://schemas.microsoft.com/office/drawing/2014/main" id="{00000000-0008-0000-0400-00001C060000}"/>
              </a:ext>
            </a:extLst>
          </xdr:cNvPr>
          <xdr:cNvSpPr txBox="1">
            <a:spLocks/>
          </xdr:cNvSpPr>
        </xdr:nvSpPr>
        <xdr:spPr>
          <a:xfrm>
            <a:off x="2377440" y="3246110"/>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Current Limit</a:t>
            </a:r>
          </a:p>
        </xdr:txBody>
      </xdr:sp>
      <xdr:grpSp>
        <xdr:nvGrpSpPr>
          <xdr:cNvPr id="1565" name="Group 1564">
            <a:extLst>
              <a:ext uri="{FF2B5EF4-FFF2-40B4-BE49-F238E27FC236}">
                <a16:creationId xmlns:a16="http://schemas.microsoft.com/office/drawing/2014/main" id="{00000000-0008-0000-0400-00001D060000}"/>
              </a:ext>
            </a:extLst>
          </xdr:cNvPr>
          <xdr:cNvGrpSpPr/>
        </xdr:nvGrpSpPr>
        <xdr:grpSpPr>
          <a:xfrm>
            <a:off x="2377440" y="1600220"/>
            <a:ext cx="1645902" cy="548635"/>
            <a:chOff x="2438446" y="2983236"/>
            <a:chExt cx="1645902" cy="548635"/>
          </a:xfrm>
        </xdr:grpSpPr>
        <xdr:sp macro="" textlink="">
          <xdr:nvSpPr>
            <xdr:cNvPr id="1569" name="TextBox 59">
              <a:extLst>
                <a:ext uri="{FF2B5EF4-FFF2-40B4-BE49-F238E27FC236}">
                  <a16:creationId xmlns:a16="http://schemas.microsoft.com/office/drawing/2014/main" id="{00000000-0008-0000-0400-00002106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1570" name="TextBox 60">
              <a:extLst>
                <a:ext uri="{FF2B5EF4-FFF2-40B4-BE49-F238E27FC236}">
                  <a16:creationId xmlns:a16="http://schemas.microsoft.com/office/drawing/2014/main" id="{00000000-0008-0000-0400-00002206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1566" name="TextBox 56">
            <a:extLst>
              <a:ext uri="{FF2B5EF4-FFF2-40B4-BE49-F238E27FC236}">
                <a16:creationId xmlns:a16="http://schemas.microsoft.com/office/drawing/2014/main" id="{00000000-0008-0000-0400-00001E060000}"/>
              </a:ext>
            </a:extLst>
          </xdr:cNvPr>
          <xdr:cNvSpPr txBox="1">
            <a:spLocks noChangeAspect="1"/>
          </xdr:cNvSpPr>
        </xdr:nvSpPr>
        <xdr:spPr>
          <a:xfrm>
            <a:off x="2377440" y="4343384"/>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6</a:t>
            </a:r>
            <a:r>
              <a:rPr lang="en-US" baseline="-25000">
                <a:solidFill>
                  <a:schemeClr val="bg1"/>
                </a:solidFill>
                <a:latin typeface="Comic Sans MS" panose="030F0702030302020204" pitchFamily="66" charset="0"/>
              </a:rPr>
              <a:t>MR</a:t>
            </a:r>
          </a:p>
        </xdr:txBody>
      </xdr:sp>
      <xdr:cxnSp macro="">
        <xdr:nvCxnSpPr>
          <xdr:cNvPr id="1567" name="Straight Connector 1566">
            <a:extLst>
              <a:ext uri="{FF2B5EF4-FFF2-40B4-BE49-F238E27FC236}">
                <a16:creationId xmlns:a16="http://schemas.microsoft.com/office/drawing/2014/main" id="{00000000-0008-0000-0400-00001F060000}"/>
              </a:ext>
            </a:extLst>
          </xdr:cNvPr>
          <xdr:cNvCxnSpPr>
            <a:cxnSpLocks/>
          </xdr:cNvCxnSpPr>
        </xdr:nvCxnSpPr>
        <xdr:spPr>
          <a:xfrm flipH="1">
            <a:off x="2377440" y="3246122"/>
            <a:ext cx="1641170" cy="0"/>
          </a:xfrm>
          <a:prstGeom prst="line">
            <a:avLst/>
          </a:prstGeom>
          <a:noFill/>
          <a:ln w="38100" cap="rnd">
            <a:solidFill>
              <a:schemeClr val="accent1"/>
            </a:solidFill>
          </a:ln>
        </xdr:spPr>
      </xdr:cxnSp>
      <xdr:sp macro="" textlink="">
        <xdr:nvSpPr>
          <xdr:cNvPr id="1568" name="Rectangle 1567">
            <a:extLst>
              <a:ext uri="{FF2B5EF4-FFF2-40B4-BE49-F238E27FC236}">
                <a16:creationId xmlns:a16="http://schemas.microsoft.com/office/drawing/2014/main" id="{00000000-0008-0000-0400-000020060000}"/>
              </a:ext>
            </a:extLst>
          </xdr:cNvPr>
          <xdr:cNvSpPr>
            <a:spLocks noChangeAspect="1"/>
          </xdr:cNvSpPr>
        </xdr:nvSpPr>
        <xdr:spPr>
          <a:xfrm>
            <a:off x="2377440" y="2148841"/>
            <a:ext cx="1641170" cy="219453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213</xdr:col>
      <xdr:colOff>271866</xdr:colOff>
      <xdr:row>39</xdr:row>
      <xdr:rowOff>130158</xdr:rowOff>
    </xdr:from>
    <xdr:to>
      <xdr:col>225</xdr:col>
      <xdr:colOff>258983</xdr:colOff>
      <xdr:row>44</xdr:row>
      <xdr:rowOff>1</xdr:rowOff>
    </xdr:to>
    <xdr:cxnSp macro="">
      <xdr:nvCxnSpPr>
        <xdr:cNvPr id="1571" name="Connector: Elbow 1570">
          <a:extLst>
            <a:ext uri="{FF2B5EF4-FFF2-40B4-BE49-F238E27FC236}">
              <a16:creationId xmlns:a16="http://schemas.microsoft.com/office/drawing/2014/main" id="{00000000-0008-0000-0400-000023060000}"/>
            </a:ext>
          </a:extLst>
        </xdr:cNvPr>
        <xdr:cNvCxnSpPr>
          <a:cxnSpLocks/>
          <a:stCxn id="1578" idx="3"/>
        </xdr:cNvCxnSpPr>
      </xdr:nvCxnSpPr>
      <xdr:spPr>
        <a:xfrm>
          <a:off x="58431516" y="10283808"/>
          <a:ext cx="3263717" cy="1171593"/>
        </a:xfrm>
        <a:prstGeom prst="bentConnector2">
          <a:avLst/>
        </a:prstGeom>
        <a:noFill/>
        <a:ln w="38100" cap="rnd" cmpd="sng">
          <a:solidFill>
            <a:schemeClr val="accent1"/>
          </a:solidFill>
          <a:prstDash val="sysDash"/>
          <a:headEnd type="none" w="lg" len="med"/>
          <a:tailEnd type="arrow" w="lg" len="med"/>
        </a:ln>
      </xdr:spPr>
    </xdr:cxnSp>
    <xdr:clientData/>
  </xdr:twoCellAnchor>
  <xdr:twoCellAnchor>
    <xdr:from>
      <xdr:col>208</xdr:col>
      <xdr:colOff>0</xdr:colOff>
      <xdr:row>33</xdr:row>
      <xdr:rowOff>0</xdr:rowOff>
    </xdr:from>
    <xdr:to>
      <xdr:col>214</xdr:col>
      <xdr:colOff>3536</xdr:colOff>
      <xdr:row>46</xdr:row>
      <xdr:rowOff>0</xdr:rowOff>
    </xdr:to>
    <xdr:grpSp>
      <xdr:nvGrpSpPr>
        <xdr:cNvPr id="1572" name="Group 1571">
          <a:extLst>
            <a:ext uri="{FF2B5EF4-FFF2-40B4-BE49-F238E27FC236}">
              <a16:creationId xmlns:a16="http://schemas.microsoft.com/office/drawing/2014/main" id="{00000000-0008-0000-0400-000024060000}"/>
            </a:ext>
          </a:extLst>
        </xdr:cNvPr>
        <xdr:cNvGrpSpPr/>
      </xdr:nvGrpSpPr>
      <xdr:grpSpPr>
        <a:xfrm>
          <a:off x="55473600" y="8801100"/>
          <a:ext cx="1603736" cy="3467100"/>
          <a:chOff x="2377440" y="1600220"/>
          <a:chExt cx="1645902" cy="3291804"/>
        </a:xfrm>
      </xdr:grpSpPr>
      <xdr:sp macro="" textlink="">
        <xdr:nvSpPr>
          <xdr:cNvPr id="1573" name="TextBox 53">
            <a:extLst>
              <a:ext uri="{FF2B5EF4-FFF2-40B4-BE49-F238E27FC236}">
                <a16:creationId xmlns:a16="http://schemas.microsoft.com/office/drawing/2014/main" id="{00000000-0008-0000-0400-000025060000}"/>
              </a:ext>
            </a:extLst>
          </xdr:cNvPr>
          <xdr:cNvSpPr txBox="1">
            <a:spLocks/>
          </xdr:cNvSpPr>
        </xdr:nvSpPr>
        <xdr:spPr>
          <a:xfrm>
            <a:off x="2377440" y="2148842"/>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Tower Vibration</a:t>
            </a:r>
          </a:p>
        </xdr:txBody>
      </xdr:sp>
      <xdr:sp macro="" textlink="">
        <xdr:nvSpPr>
          <xdr:cNvPr id="1574" name="TextBox 54">
            <a:extLst>
              <a:ext uri="{FF2B5EF4-FFF2-40B4-BE49-F238E27FC236}">
                <a16:creationId xmlns:a16="http://schemas.microsoft.com/office/drawing/2014/main" id="{00000000-0008-0000-0400-000026060000}"/>
              </a:ext>
            </a:extLst>
          </xdr:cNvPr>
          <xdr:cNvSpPr txBox="1">
            <a:spLocks/>
          </xdr:cNvSpPr>
        </xdr:nvSpPr>
        <xdr:spPr>
          <a:xfrm>
            <a:off x="2377440" y="3246110"/>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Out of  Balance Limit</a:t>
            </a:r>
          </a:p>
        </xdr:txBody>
      </xdr:sp>
      <xdr:grpSp>
        <xdr:nvGrpSpPr>
          <xdr:cNvPr id="1575" name="Group 1574">
            <a:extLst>
              <a:ext uri="{FF2B5EF4-FFF2-40B4-BE49-F238E27FC236}">
                <a16:creationId xmlns:a16="http://schemas.microsoft.com/office/drawing/2014/main" id="{00000000-0008-0000-0400-000027060000}"/>
              </a:ext>
            </a:extLst>
          </xdr:cNvPr>
          <xdr:cNvGrpSpPr/>
        </xdr:nvGrpSpPr>
        <xdr:grpSpPr>
          <a:xfrm>
            <a:off x="2377440" y="1600220"/>
            <a:ext cx="1645902" cy="548635"/>
            <a:chOff x="2438446" y="2983236"/>
            <a:chExt cx="1645902" cy="548635"/>
          </a:xfrm>
        </xdr:grpSpPr>
        <xdr:sp macro="" textlink="">
          <xdr:nvSpPr>
            <xdr:cNvPr id="1579" name="TextBox 59">
              <a:extLst>
                <a:ext uri="{FF2B5EF4-FFF2-40B4-BE49-F238E27FC236}">
                  <a16:creationId xmlns:a16="http://schemas.microsoft.com/office/drawing/2014/main" id="{00000000-0008-0000-0400-00002B06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1580" name="TextBox 60">
              <a:extLst>
                <a:ext uri="{FF2B5EF4-FFF2-40B4-BE49-F238E27FC236}">
                  <a16:creationId xmlns:a16="http://schemas.microsoft.com/office/drawing/2014/main" id="{00000000-0008-0000-0400-00002C06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1576" name="TextBox 56">
            <a:extLst>
              <a:ext uri="{FF2B5EF4-FFF2-40B4-BE49-F238E27FC236}">
                <a16:creationId xmlns:a16="http://schemas.microsoft.com/office/drawing/2014/main" id="{00000000-0008-0000-0400-000028060000}"/>
              </a:ext>
            </a:extLst>
          </xdr:cNvPr>
          <xdr:cNvSpPr txBox="1">
            <a:spLocks noChangeAspect="1"/>
          </xdr:cNvSpPr>
        </xdr:nvSpPr>
        <xdr:spPr>
          <a:xfrm>
            <a:off x="2377440" y="4343384"/>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7</a:t>
            </a:r>
            <a:r>
              <a:rPr lang="en-US" baseline="-25000">
                <a:solidFill>
                  <a:schemeClr val="bg1"/>
                </a:solidFill>
                <a:latin typeface="Comic Sans MS" panose="030F0702030302020204" pitchFamily="66" charset="0"/>
              </a:rPr>
              <a:t>MR</a:t>
            </a:r>
          </a:p>
        </xdr:txBody>
      </xdr:sp>
      <xdr:cxnSp macro="">
        <xdr:nvCxnSpPr>
          <xdr:cNvPr id="1577" name="Straight Connector 1576">
            <a:extLst>
              <a:ext uri="{FF2B5EF4-FFF2-40B4-BE49-F238E27FC236}">
                <a16:creationId xmlns:a16="http://schemas.microsoft.com/office/drawing/2014/main" id="{00000000-0008-0000-0400-000029060000}"/>
              </a:ext>
            </a:extLst>
          </xdr:cNvPr>
          <xdr:cNvCxnSpPr>
            <a:cxnSpLocks/>
          </xdr:cNvCxnSpPr>
        </xdr:nvCxnSpPr>
        <xdr:spPr>
          <a:xfrm flipH="1">
            <a:off x="2377440" y="3246122"/>
            <a:ext cx="1641170" cy="0"/>
          </a:xfrm>
          <a:prstGeom prst="line">
            <a:avLst/>
          </a:prstGeom>
          <a:noFill/>
          <a:ln w="38100" cap="rnd">
            <a:solidFill>
              <a:schemeClr val="accent1"/>
            </a:solidFill>
          </a:ln>
        </xdr:spPr>
      </xdr:cxnSp>
      <xdr:sp macro="" textlink="">
        <xdr:nvSpPr>
          <xdr:cNvPr id="1578" name="Rectangle 1577">
            <a:extLst>
              <a:ext uri="{FF2B5EF4-FFF2-40B4-BE49-F238E27FC236}">
                <a16:creationId xmlns:a16="http://schemas.microsoft.com/office/drawing/2014/main" id="{00000000-0008-0000-0400-00002A060000}"/>
              </a:ext>
            </a:extLst>
          </xdr:cNvPr>
          <xdr:cNvSpPr>
            <a:spLocks noChangeAspect="1"/>
          </xdr:cNvSpPr>
        </xdr:nvSpPr>
        <xdr:spPr>
          <a:xfrm>
            <a:off x="2377440" y="2148841"/>
            <a:ext cx="1641170" cy="219453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197</xdr:col>
      <xdr:colOff>270975</xdr:colOff>
      <xdr:row>24</xdr:row>
      <xdr:rowOff>130613</xdr:rowOff>
    </xdr:from>
    <xdr:to>
      <xdr:col>200</xdr:col>
      <xdr:colOff>0</xdr:colOff>
      <xdr:row>24</xdr:row>
      <xdr:rowOff>143313</xdr:rowOff>
    </xdr:to>
    <xdr:cxnSp macro="">
      <xdr:nvCxnSpPr>
        <xdr:cNvPr id="1607" name="Connector: Elbow 1606">
          <a:extLst>
            <a:ext uri="{FF2B5EF4-FFF2-40B4-BE49-F238E27FC236}">
              <a16:creationId xmlns:a16="http://schemas.microsoft.com/office/drawing/2014/main" id="{00000000-0008-0000-0400-000047060000}"/>
            </a:ext>
          </a:extLst>
        </xdr:cNvPr>
        <xdr:cNvCxnSpPr>
          <a:cxnSpLocks/>
          <a:stCxn id="1614" idx="3"/>
          <a:endCxn id="1376" idx="1"/>
        </xdr:cNvCxnSpPr>
      </xdr:nvCxnSpPr>
      <xdr:spPr>
        <a:xfrm>
          <a:off x="53883118" y="6400784"/>
          <a:ext cx="545453" cy="12700"/>
        </a:xfrm>
        <a:prstGeom prst="bentConnector3">
          <a:avLst>
            <a:gd name="adj1" fmla="val 50000"/>
          </a:avLst>
        </a:prstGeom>
        <a:noFill/>
        <a:ln w="38100" cap="rnd" cmpd="sng">
          <a:solidFill>
            <a:schemeClr val="accent1"/>
          </a:solidFill>
          <a:prstDash val="sysDash"/>
          <a:headEnd type="none" w="lg" len="med"/>
          <a:tailEnd type="arrow" w="lg" len="med"/>
        </a:ln>
      </xdr:spPr>
    </xdr:cxnSp>
    <xdr:clientData/>
  </xdr:twoCellAnchor>
  <xdr:twoCellAnchor>
    <xdr:from>
      <xdr:col>192</xdr:col>
      <xdr:colOff>0</xdr:colOff>
      <xdr:row>18</xdr:row>
      <xdr:rowOff>0</xdr:rowOff>
    </xdr:from>
    <xdr:to>
      <xdr:col>198</xdr:col>
      <xdr:colOff>3537</xdr:colOff>
      <xdr:row>31</xdr:row>
      <xdr:rowOff>0</xdr:rowOff>
    </xdr:to>
    <xdr:grpSp>
      <xdr:nvGrpSpPr>
        <xdr:cNvPr id="1608" name="Group 1607">
          <a:extLst>
            <a:ext uri="{FF2B5EF4-FFF2-40B4-BE49-F238E27FC236}">
              <a16:creationId xmlns:a16="http://schemas.microsoft.com/office/drawing/2014/main" id="{00000000-0008-0000-0400-000048060000}"/>
            </a:ext>
          </a:extLst>
        </xdr:cNvPr>
        <xdr:cNvGrpSpPr/>
      </xdr:nvGrpSpPr>
      <xdr:grpSpPr>
        <a:xfrm>
          <a:off x="51206400" y="4800600"/>
          <a:ext cx="1603737" cy="3467100"/>
          <a:chOff x="2377440" y="1600220"/>
          <a:chExt cx="1645902" cy="3291804"/>
        </a:xfrm>
      </xdr:grpSpPr>
      <xdr:sp macro="" textlink="">
        <xdr:nvSpPr>
          <xdr:cNvPr id="1609" name="TextBox 53">
            <a:extLst>
              <a:ext uri="{FF2B5EF4-FFF2-40B4-BE49-F238E27FC236}">
                <a16:creationId xmlns:a16="http://schemas.microsoft.com/office/drawing/2014/main" id="{00000000-0008-0000-0400-000049060000}"/>
              </a:ext>
            </a:extLst>
          </xdr:cNvPr>
          <xdr:cNvSpPr txBox="1">
            <a:spLocks/>
          </xdr:cNvSpPr>
        </xdr:nvSpPr>
        <xdr:spPr>
          <a:xfrm>
            <a:off x="2377440" y="2148842"/>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Proprietary VFD Safeties</a:t>
            </a:r>
          </a:p>
        </xdr:txBody>
      </xdr:sp>
      <xdr:sp macro="" textlink="">
        <xdr:nvSpPr>
          <xdr:cNvPr id="1610" name="TextBox 54">
            <a:extLst>
              <a:ext uri="{FF2B5EF4-FFF2-40B4-BE49-F238E27FC236}">
                <a16:creationId xmlns:a16="http://schemas.microsoft.com/office/drawing/2014/main" id="{00000000-0008-0000-0400-00004A060000}"/>
              </a:ext>
            </a:extLst>
          </xdr:cNvPr>
          <xdr:cNvSpPr txBox="1">
            <a:spLocks/>
          </xdr:cNvSpPr>
        </xdr:nvSpPr>
        <xdr:spPr>
          <a:xfrm>
            <a:off x="2377440" y="3246110"/>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VFD Protection</a:t>
            </a:r>
          </a:p>
        </xdr:txBody>
      </xdr:sp>
      <xdr:grpSp>
        <xdr:nvGrpSpPr>
          <xdr:cNvPr id="1611" name="Group 1610">
            <a:extLst>
              <a:ext uri="{FF2B5EF4-FFF2-40B4-BE49-F238E27FC236}">
                <a16:creationId xmlns:a16="http://schemas.microsoft.com/office/drawing/2014/main" id="{00000000-0008-0000-0400-00004B060000}"/>
              </a:ext>
            </a:extLst>
          </xdr:cNvPr>
          <xdr:cNvGrpSpPr/>
        </xdr:nvGrpSpPr>
        <xdr:grpSpPr>
          <a:xfrm>
            <a:off x="2377440" y="1600220"/>
            <a:ext cx="1645902" cy="548635"/>
            <a:chOff x="2438446" y="2983236"/>
            <a:chExt cx="1645902" cy="548635"/>
          </a:xfrm>
        </xdr:grpSpPr>
        <xdr:sp macro="" textlink="">
          <xdr:nvSpPr>
            <xdr:cNvPr id="1615" name="TextBox 59">
              <a:extLst>
                <a:ext uri="{FF2B5EF4-FFF2-40B4-BE49-F238E27FC236}">
                  <a16:creationId xmlns:a16="http://schemas.microsoft.com/office/drawing/2014/main" id="{00000000-0008-0000-0400-00004F06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1616" name="TextBox 60">
              <a:extLst>
                <a:ext uri="{FF2B5EF4-FFF2-40B4-BE49-F238E27FC236}">
                  <a16:creationId xmlns:a16="http://schemas.microsoft.com/office/drawing/2014/main" id="{00000000-0008-0000-0400-00005006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1612" name="TextBox 56">
            <a:extLst>
              <a:ext uri="{FF2B5EF4-FFF2-40B4-BE49-F238E27FC236}">
                <a16:creationId xmlns:a16="http://schemas.microsoft.com/office/drawing/2014/main" id="{00000000-0008-0000-0400-00004C060000}"/>
              </a:ext>
            </a:extLst>
          </xdr:cNvPr>
          <xdr:cNvSpPr txBox="1">
            <a:spLocks noChangeAspect="1"/>
          </xdr:cNvSpPr>
        </xdr:nvSpPr>
        <xdr:spPr>
          <a:xfrm>
            <a:off x="2377440" y="4343384"/>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8</a:t>
            </a:r>
            <a:r>
              <a:rPr lang="en-US" baseline="-25000">
                <a:solidFill>
                  <a:schemeClr val="bg1"/>
                </a:solidFill>
                <a:latin typeface="Comic Sans MS" panose="030F0702030302020204" pitchFamily="66" charset="0"/>
              </a:rPr>
              <a:t>MR and AR</a:t>
            </a:r>
          </a:p>
        </xdr:txBody>
      </xdr:sp>
      <xdr:cxnSp macro="">
        <xdr:nvCxnSpPr>
          <xdr:cNvPr id="1613" name="Straight Connector 1612">
            <a:extLst>
              <a:ext uri="{FF2B5EF4-FFF2-40B4-BE49-F238E27FC236}">
                <a16:creationId xmlns:a16="http://schemas.microsoft.com/office/drawing/2014/main" id="{00000000-0008-0000-0400-00004D060000}"/>
              </a:ext>
            </a:extLst>
          </xdr:cNvPr>
          <xdr:cNvCxnSpPr>
            <a:cxnSpLocks/>
          </xdr:cNvCxnSpPr>
        </xdr:nvCxnSpPr>
        <xdr:spPr>
          <a:xfrm flipH="1">
            <a:off x="2377440" y="3246122"/>
            <a:ext cx="1641170" cy="0"/>
          </a:xfrm>
          <a:prstGeom prst="line">
            <a:avLst/>
          </a:prstGeom>
          <a:noFill/>
          <a:ln w="38100" cap="rnd">
            <a:solidFill>
              <a:schemeClr val="accent1"/>
            </a:solidFill>
          </a:ln>
        </xdr:spPr>
      </xdr:cxnSp>
      <xdr:sp macro="" textlink="">
        <xdr:nvSpPr>
          <xdr:cNvPr id="1614" name="Rectangle 1613">
            <a:extLst>
              <a:ext uri="{FF2B5EF4-FFF2-40B4-BE49-F238E27FC236}">
                <a16:creationId xmlns:a16="http://schemas.microsoft.com/office/drawing/2014/main" id="{00000000-0008-0000-0400-00004E060000}"/>
              </a:ext>
            </a:extLst>
          </xdr:cNvPr>
          <xdr:cNvSpPr>
            <a:spLocks noChangeAspect="1"/>
          </xdr:cNvSpPr>
        </xdr:nvSpPr>
        <xdr:spPr>
          <a:xfrm>
            <a:off x="2377440" y="2148841"/>
            <a:ext cx="1641170" cy="219453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197</xdr:col>
      <xdr:colOff>270975</xdr:colOff>
      <xdr:row>39</xdr:row>
      <xdr:rowOff>130612</xdr:rowOff>
    </xdr:from>
    <xdr:to>
      <xdr:col>200</xdr:col>
      <xdr:colOff>0</xdr:colOff>
      <xdr:row>39</xdr:row>
      <xdr:rowOff>143312</xdr:rowOff>
    </xdr:to>
    <xdr:cxnSp macro="">
      <xdr:nvCxnSpPr>
        <xdr:cNvPr id="1617" name="Connector: Elbow 1616">
          <a:extLst>
            <a:ext uri="{FF2B5EF4-FFF2-40B4-BE49-F238E27FC236}">
              <a16:creationId xmlns:a16="http://schemas.microsoft.com/office/drawing/2014/main" id="{00000000-0008-0000-0400-000051060000}"/>
            </a:ext>
          </a:extLst>
        </xdr:cNvPr>
        <xdr:cNvCxnSpPr>
          <a:cxnSpLocks/>
          <a:stCxn id="1624" idx="3"/>
        </xdr:cNvCxnSpPr>
      </xdr:nvCxnSpPr>
      <xdr:spPr>
        <a:xfrm>
          <a:off x="53883118" y="10319641"/>
          <a:ext cx="545453" cy="12700"/>
        </a:xfrm>
        <a:prstGeom prst="bentConnector3">
          <a:avLst>
            <a:gd name="adj1" fmla="val 50000"/>
          </a:avLst>
        </a:prstGeom>
        <a:noFill/>
        <a:ln w="38100" cap="rnd" cmpd="sng">
          <a:solidFill>
            <a:schemeClr val="accent1"/>
          </a:solidFill>
          <a:prstDash val="sysDash"/>
          <a:headEnd type="none" w="lg" len="med"/>
          <a:tailEnd type="arrow" w="lg" len="med"/>
        </a:ln>
      </xdr:spPr>
    </xdr:cxnSp>
    <xdr:clientData/>
  </xdr:twoCellAnchor>
  <xdr:twoCellAnchor>
    <xdr:from>
      <xdr:col>192</xdr:col>
      <xdr:colOff>0</xdr:colOff>
      <xdr:row>33</xdr:row>
      <xdr:rowOff>0</xdr:rowOff>
    </xdr:from>
    <xdr:to>
      <xdr:col>198</xdr:col>
      <xdr:colOff>3537</xdr:colOff>
      <xdr:row>46</xdr:row>
      <xdr:rowOff>-1</xdr:rowOff>
    </xdr:to>
    <xdr:grpSp>
      <xdr:nvGrpSpPr>
        <xdr:cNvPr id="1618" name="Group 1617">
          <a:extLst>
            <a:ext uri="{FF2B5EF4-FFF2-40B4-BE49-F238E27FC236}">
              <a16:creationId xmlns:a16="http://schemas.microsoft.com/office/drawing/2014/main" id="{00000000-0008-0000-0400-000052060000}"/>
            </a:ext>
          </a:extLst>
        </xdr:cNvPr>
        <xdr:cNvGrpSpPr/>
      </xdr:nvGrpSpPr>
      <xdr:grpSpPr>
        <a:xfrm>
          <a:off x="51206400" y="8801100"/>
          <a:ext cx="1603737" cy="3467099"/>
          <a:chOff x="2377440" y="1600220"/>
          <a:chExt cx="1645902" cy="3291804"/>
        </a:xfrm>
      </xdr:grpSpPr>
      <xdr:sp macro="" textlink="">
        <xdr:nvSpPr>
          <xdr:cNvPr id="1619" name="TextBox 53">
            <a:extLst>
              <a:ext uri="{FF2B5EF4-FFF2-40B4-BE49-F238E27FC236}">
                <a16:creationId xmlns:a16="http://schemas.microsoft.com/office/drawing/2014/main" id="{00000000-0008-0000-0400-000053060000}"/>
              </a:ext>
            </a:extLst>
          </xdr:cNvPr>
          <xdr:cNvSpPr txBox="1">
            <a:spLocks/>
          </xdr:cNvSpPr>
        </xdr:nvSpPr>
        <xdr:spPr>
          <a:xfrm>
            <a:off x="2377440" y="2148842"/>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Proprietary VFD Safeties</a:t>
            </a:r>
          </a:p>
        </xdr:txBody>
      </xdr:sp>
      <xdr:sp macro="" textlink="">
        <xdr:nvSpPr>
          <xdr:cNvPr id="1620" name="TextBox 54">
            <a:extLst>
              <a:ext uri="{FF2B5EF4-FFF2-40B4-BE49-F238E27FC236}">
                <a16:creationId xmlns:a16="http://schemas.microsoft.com/office/drawing/2014/main" id="{00000000-0008-0000-0400-000054060000}"/>
              </a:ext>
            </a:extLst>
          </xdr:cNvPr>
          <xdr:cNvSpPr txBox="1">
            <a:spLocks/>
          </xdr:cNvSpPr>
        </xdr:nvSpPr>
        <xdr:spPr>
          <a:xfrm>
            <a:off x="2377440" y="3246110"/>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VFD Protection</a:t>
            </a:r>
          </a:p>
        </xdr:txBody>
      </xdr:sp>
      <xdr:grpSp>
        <xdr:nvGrpSpPr>
          <xdr:cNvPr id="1621" name="Group 1620">
            <a:extLst>
              <a:ext uri="{FF2B5EF4-FFF2-40B4-BE49-F238E27FC236}">
                <a16:creationId xmlns:a16="http://schemas.microsoft.com/office/drawing/2014/main" id="{00000000-0008-0000-0400-000055060000}"/>
              </a:ext>
            </a:extLst>
          </xdr:cNvPr>
          <xdr:cNvGrpSpPr/>
        </xdr:nvGrpSpPr>
        <xdr:grpSpPr>
          <a:xfrm>
            <a:off x="2377440" y="1600220"/>
            <a:ext cx="1645902" cy="548635"/>
            <a:chOff x="2438446" y="2983236"/>
            <a:chExt cx="1645902" cy="548635"/>
          </a:xfrm>
        </xdr:grpSpPr>
        <xdr:sp macro="" textlink="">
          <xdr:nvSpPr>
            <xdr:cNvPr id="1625" name="TextBox 59">
              <a:extLst>
                <a:ext uri="{FF2B5EF4-FFF2-40B4-BE49-F238E27FC236}">
                  <a16:creationId xmlns:a16="http://schemas.microsoft.com/office/drawing/2014/main" id="{00000000-0008-0000-0400-00005906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1626" name="TextBox 60">
              <a:extLst>
                <a:ext uri="{FF2B5EF4-FFF2-40B4-BE49-F238E27FC236}">
                  <a16:creationId xmlns:a16="http://schemas.microsoft.com/office/drawing/2014/main" id="{00000000-0008-0000-0400-00005A06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1622" name="TextBox 56">
            <a:extLst>
              <a:ext uri="{FF2B5EF4-FFF2-40B4-BE49-F238E27FC236}">
                <a16:creationId xmlns:a16="http://schemas.microsoft.com/office/drawing/2014/main" id="{00000000-0008-0000-0400-000056060000}"/>
              </a:ext>
            </a:extLst>
          </xdr:cNvPr>
          <xdr:cNvSpPr txBox="1">
            <a:spLocks noChangeAspect="1"/>
          </xdr:cNvSpPr>
        </xdr:nvSpPr>
        <xdr:spPr>
          <a:xfrm>
            <a:off x="2377440" y="4343384"/>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8</a:t>
            </a:r>
            <a:r>
              <a:rPr lang="en-US" baseline="-25000">
                <a:solidFill>
                  <a:schemeClr val="bg1"/>
                </a:solidFill>
                <a:latin typeface="Comic Sans MS" panose="030F0702030302020204" pitchFamily="66" charset="0"/>
              </a:rPr>
              <a:t>MR and AR</a:t>
            </a:r>
          </a:p>
        </xdr:txBody>
      </xdr:sp>
      <xdr:cxnSp macro="">
        <xdr:nvCxnSpPr>
          <xdr:cNvPr id="1623" name="Straight Connector 1622">
            <a:extLst>
              <a:ext uri="{FF2B5EF4-FFF2-40B4-BE49-F238E27FC236}">
                <a16:creationId xmlns:a16="http://schemas.microsoft.com/office/drawing/2014/main" id="{00000000-0008-0000-0400-000057060000}"/>
              </a:ext>
            </a:extLst>
          </xdr:cNvPr>
          <xdr:cNvCxnSpPr>
            <a:cxnSpLocks/>
          </xdr:cNvCxnSpPr>
        </xdr:nvCxnSpPr>
        <xdr:spPr>
          <a:xfrm flipH="1">
            <a:off x="2377440" y="3246122"/>
            <a:ext cx="1641170" cy="0"/>
          </a:xfrm>
          <a:prstGeom prst="line">
            <a:avLst/>
          </a:prstGeom>
          <a:noFill/>
          <a:ln w="38100" cap="rnd">
            <a:solidFill>
              <a:schemeClr val="accent1"/>
            </a:solidFill>
          </a:ln>
        </xdr:spPr>
      </xdr:cxnSp>
      <xdr:sp macro="" textlink="">
        <xdr:nvSpPr>
          <xdr:cNvPr id="1624" name="Rectangle 1623">
            <a:extLst>
              <a:ext uri="{FF2B5EF4-FFF2-40B4-BE49-F238E27FC236}">
                <a16:creationId xmlns:a16="http://schemas.microsoft.com/office/drawing/2014/main" id="{00000000-0008-0000-0400-000058060000}"/>
              </a:ext>
            </a:extLst>
          </xdr:cNvPr>
          <xdr:cNvSpPr>
            <a:spLocks noChangeAspect="1"/>
          </xdr:cNvSpPr>
        </xdr:nvSpPr>
        <xdr:spPr>
          <a:xfrm>
            <a:off x="2377440" y="2148841"/>
            <a:ext cx="1641170" cy="219453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183</xdr:col>
      <xdr:colOff>240869</xdr:colOff>
      <xdr:row>59</xdr:row>
      <xdr:rowOff>1</xdr:rowOff>
    </xdr:from>
    <xdr:to>
      <xdr:col>189</xdr:col>
      <xdr:colOff>269004</xdr:colOff>
      <xdr:row>64</xdr:row>
      <xdr:rowOff>1</xdr:rowOff>
    </xdr:to>
    <xdr:grpSp>
      <xdr:nvGrpSpPr>
        <xdr:cNvPr id="1353" name="Group 1352">
          <a:extLst>
            <a:ext uri="{FF2B5EF4-FFF2-40B4-BE49-F238E27FC236}">
              <a16:creationId xmlns:a16="http://schemas.microsoft.com/office/drawing/2014/main" id="{00000000-0008-0000-0500-000049050000}"/>
            </a:ext>
          </a:extLst>
        </xdr:cNvPr>
        <xdr:cNvGrpSpPr/>
      </xdr:nvGrpSpPr>
      <xdr:grpSpPr>
        <a:xfrm>
          <a:off x="49046969" y="15735301"/>
          <a:ext cx="1628335" cy="1333500"/>
          <a:chOff x="11405884" y="3448292"/>
          <a:chExt cx="1591519" cy="1329152"/>
        </a:xfrm>
      </xdr:grpSpPr>
      <xdr:sp macro="" textlink="">
        <xdr:nvSpPr>
          <xdr:cNvPr id="1354" name="Rectangle 1353">
            <a:extLst>
              <a:ext uri="{FF2B5EF4-FFF2-40B4-BE49-F238E27FC236}">
                <a16:creationId xmlns:a16="http://schemas.microsoft.com/office/drawing/2014/main" id="{00000000-0008-0000-0500-00004A050000}"/>
              </a:ext>
            </a:extLst>
          </xdr:cNvPr>
          <xdr:cNvSpPr/>
        </xdr:nvSpPr>
        <xdr:spPr>
          <a:xfrm>
            <a:off x="11405884" y="3448292"/>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355" name="Straight Connector 1354">
            <a:extLst>
              <a:ext uri="{FF2B5EF4-FFF2-40B4-BE49-F238E27FC236}">
                <a16:creationId xmlns:a16="http://schemas.microsoft.com/office/drawing/2014/main" id="{00000000-0008-0000-0500-00004B050000}"/>
              </a:ext>
            </a:extLst>
          </xdr:cNvPr>
          <xdr:cNvCxnSpPr>
            <a:stCxn id="1354" idx="2"/>
          </xdr:cNvCxnSpPr>
        </xdr:nvCxnSpPr>
        <xdr:spPr>
          <a:xfrm flipH="1">
            <a:off x="12201142" y="4244052"/>
            <a:ext cx="502" cy="533392"/>
          </a:xfrm>
          <a:prstGeom prst="line">
            <a:avLst/>
          </a:prstGeom>
          <a:noFill/>
          <a:ln w="38100" cap="rnd">
            <a:solidFill>
              <a:schemeClr val="accent4"/>
            </a:solidFill>
          </a:ln>
        </xdr:spPr>
      </xdr:cxnSp>
      <xdr:grpSp>
        <xdr:nvGrpSpPr>
          <xdr:cNvPr id="1356" name="Group 1355">
            <a:extLst>
              <a:ext uri="{FF2B5EF4-FFF2-40B4-BE49-F238E27FC236}">
                <a16:creationId xmlns:a16="http://schemas.microsoft.com/office/drawing/2014/main" id="{00000000-0008-0000-0500-00004C050000}"/>
              </a:ext>
            </a:extLst>
          </xdr:cNvPr>
          <xdr:cNvGrpSpPr/>
        </xdr:nvGrpSpPr>
        <xdr:grpSpPr>
          <a:xfrm>
            <a:off x="11519768" y="3528434"/>
            <a:ext cx="1363755" cy="635475"/>
            <a:chOff x="11518369" y="3553257"/>
            <a:chExt cx="1363755" cy="635475"/>
          </a:xfrm>
        </xdr:grpSpPr>
        <xdr:sp macro="" textlink="">
          <xdr:nvSpPr>
            <xdr:cNvPr id="1357" name="Rounded Rectangle 1760">
              <a:extLst>
                <a:ext uri="{FF2B5EF4-FFF2-40B4-BE49-F238E27FC236}">
                  <a16:creationId xmlns:a16="http://schemas.microsoft.com/office/drawing/2014/main" id="{00000000-0008-0000-0500-00004D05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1358" name="Freeform 1761">
              <a:extLst>
                <a:ext uri="{FF2B5EF4-FFF2-40B4-BE49-F238E27FC236}">
                  <a16:creationId xmlns:a16="http://schemas.microsoft.com/office/drawing/2014/main" id="{00000000-0008-0000-0500-00004E05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1359" name="Group 1358">
              <a:extLst>
                <a:ext uri="{FF2B5EF4-FFF2-40B4-BE49-F238E27FC236}">
                  <a16:creationId xmlns:a16="http://schemas.microsoft.com/office/drawing/2014/main" id="{00000000-0008-0000-0500-00004F050000}"/>
                </a:ext>
              </a:extLst>
            </xdr:cNvPr>
            <xdr:cNvGrpSpPr/>
          </xdr:nvGrpSpPr>
          <xdr:grpSpPr>
            <a:xfrm>
              <a:off x="11634489" y="3942308"/>
              <a:ext cx="1135136" cy="111368"/>
              <a:chOff x="2807181" y="3520439"/>
              <a:chExt cx="911405" cy="94549"/>
            </a:xfrm>
          </xdr:grpSpPr>
          <xdr:cxnSp macro="">
            <xdr:nvCxnSpPr>
              <xdr:cNvPr id="1362" name="Straight Connector 1361">
                <a:extLst>
                  <a:ext uri="{FF2B5EF4-FFF2-40B4-BE49-F238E27FC236}">
                    <a16:creationId xmlns:a16="http://schemas.microsoft.com/office/drawing/2014/main" id="{00000000-0008-0000-0500-00005205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1363" name="Straight Connector 1362">
                <a:extLst>
                  <a:ext uri="{FF2B5EF4-FFF2-40B4-BE49-F238E27FC236}">
                    <a16:creationId xmlns:a16="http://schemas.microsoft.com/office/drawing/2014/main" id="{00000000-0008-0000-0500-00005305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1364" name="Straight Connector 1363">
                <a:extLst>
                  <a:ext uri="{FF2B5EF4-FFF2-40B4-BE49-F238E27FC236}">
                    <a16:creationId xmlns:a16="http://schemas.microsoft.com/office/drawing/2014/main" id="{00000000-0008-0000-0500-00005405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1365" name="Straight Connector 1364">
                <a:extLst>
                  <a:ext uri="{FF2B5EF4-FFF2-40B4-BE49-F238E27FC236}">
                    <a16:creationId xmlns:a16="http://schemas.microsoft.com/office/drawing/2014/main" id="{00000000-0008-0000-0500-00005505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1366" name="Straight Connector 1365">
                <a:extLst>
                  <a:ext uri="{FF2B5EF4-FFF2-40B4-BE49-F238E27FC236}">
                    <a16:creationId xmlns:a16="http://schemas.microsoft.com/office/drawing/2014/main" id="{00000000-0008-0000-0500-00005605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1367" name="Straight Connector 1366">
                <a:extLst>
                  <a:ext uri="{FF2B5EF4-FFF2-40B4-BE49-F238E27FC236}">
                    <a16:creationId xmlns:a16="http://schemas.microsoft.com/office/drawing/2014/main" id="{00000000-0008-0000-0500-00005705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1368" name="Straight Connector 1367">
                <a:extLst>
                  <a:ext uri="{FF2B5EF4-FFF2-40B4-BE49-F238E27FC236}">
                    <a16:creationId xmlns:a16="http://schemas.microsoft.com/office/drawing/2014/main" id="{00000000-0008-0000-0500-00005805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1369" name="Straight Connector 1368">
                <a:extLst>
                  <a:ext uri="{FF2B5EF4-FFF2-40B4-BE49-F238E27FC236}">
                    <a16:creationId xmlns:a16="http://schemas.microsoft.com/office/drawing/2014/main" id="{00000000-0008-0000-0500-00005905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1370" name="Straight Connector 1369">
                <a:extLst>
                  <a:ext uri="{FF2B5EF4-FFF2-40B4-BE49-F238E27FC236}">
                    <a16:creationId xmlns:a16="http://schemas.microsoft.com/office/drawing/2014/main" id="{00000000-0008-0000-0500-00005A05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1371" name="Straight Connector 1370">
                <a:extLst>
                  <a:ext uri="{FF2B5EF4-FFF2-40B4-BE49-F238E27FC236}">
                    <a16:creationId xmlns:a16="http://schemas.microsoft.com/office/drawing/2014/main" id="{00000000-0008-0000-0500-00005B05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1372" name="Straight Connector 1371">
                <a:extLst>
                  <a:ext uri="{FF2B5EF4-FFF2-40B4-BE49-F238E27FC236}">
                    <a16:creationId xmlns:a16="http://schemas.microsoft.com/office/drawing/2014/main" id="{00000000-0008-0000-0500-00005C05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1373" name="Straight Connector 1372">
                <a:extLst>
                  <a:ext uri="{FF2B5EF4-FFF2-40B4-BE49-F238E27FC236}">
                    <a16:creationId xmlns:a16="http://schemas.microsoft.com/office/drawing/2014/main" id="{00000000-0008-0000-0500-00005D05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1374" name="Straight Connector 1373">
                <a:extLst>
                  <a:ext uri="{FF2B5EF4-FFF2-40B4-BE49-F238E27FC236}">
                    <a16:creationId xmlns:a16="http://schemas.microsoft.com/office/drawing/2014/main" id="{00000000-0008-0000-0500-00005E05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1360" name="Straight Connector 1359">
              <a:extLst>
                <a:ext uri="{FF2B5EF4-FFF2-40B4-BE49-F238E27FC236}">
                  <a16:creationId xmlns:a16="http://schemas.microsoft.com/office/drawing/2014/main" id="{00000000-0008-0000-0500-00005005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1361" name="Straight Connector 1360">
              <a:extLst>
                <a:ext uri="{FF2B5EF4-FFF2-40B4-BE49-F238E27FC236}">
                  <a16:creationId xmlns:a16="http://schemas.microsoft.com/office/drawing/2014/main" id="{00000000-0008-0000-0500-00005105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clientData/>
  </xdr:twoCellAnchor>
  <xdr:twoCellAnchor>
    <xdr:from>
      <xdr:col>176</xdr:col>
      <xdr:colOff>0</xdr:colOff>
      <xdr:row>59</xdr:row>
      <xdr:rowOff>313</xdr:rowOff>
    </xdr:from>
    <xdr:to>
      <xdr:col>182</xdr:col>
      <xdr:colOff>0</xdr:colOff>
      <xdr:row>64</xdr:row>
      <xdr:rowOff>1</xdr:rowOff>
    </xdr:to>
    <xdr:grpSp>
      <xdr:nvGrpSpPr>
        <xdr:cNvPr id="1375" name="Group 1374">
          <a:extLst>
            <a:ext uri="{FF2B5EF4-FFF2-40B4-BE49-F238E27FC236}">
              <a16:creationId xmlns:a16="http://schemas.microsoft.com/office/drawing/2014/main" id="{00000000-0008-0000-0500-00005F050000}"/>
            </a:ext>
          </a:extLst>
        </xdr:cNvPr>
        <xdr:cNvGrpSpPr/>
      </xdr:nvGrpSpPr>
      <xdr:grpSpPr>
        <a:xfrm>
          <a:off x="46939200" y="15735613"/>
          <a:ext cx="1600200" cy="1333188"/>
          <a:chOff x="11430000" y="2126512"/>
          <a:chExt cx="1594884" cy="1329068"/>
        </a:xfrm>
      </xdr:grpSpPr>
      <xdr:sp macro="" textlink="">
        <xdr:nvSpPr>
          <xdr:cNvPr id="1376" name="Rectangle 1375">
            <a:extLst>
              <a:ext uri="{FF2B5EF4-FFF2-40B4-BE49-F238E27FC236}">
                <a16:creationId xmlns:a16="http://schemas.microsoft.com/office/drawing/2014/main" id="{00000000-0008-0000-0500-00006005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77" name="Rounded Rectangle 1755">
            <a:extLst>
              <a:ext uri="{FF2B5EF4-FFF2-40B4-BE49-F238E27FC236}">
                <a16:creationId xmlns:a16="http://schemas.microsoft.com/office/drawing/2014/main" id="{00000000-0008-0000-0500-00006105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1378" name="Straight Connector 1377">
            <a:extLst>
              <a:ext uri="{FF2B5EF4-FFF2-40B4-BE49-F238E27FC236}">
                <a16:creationId xmlns:a16="http://schemas.microsoft.com/office/drawing/2014/main" id="{00000000-0008-0000-0500-000062050000}"/>
              </a:ext>
            </a:extLst>
          </xdr:cNvPr>
          <xdr:cNvCxnSpPr>
            <a:stCxn id="1376" idx="2"/>
          </xdr:cNvCxnSpPr>
        </xdr:nvCxnSpPr>
        <xdr:spPr>
          <a:xfrm>
            <a:off x="12227442" y="2923953"/>
            <a:ext cx="1793" cy="531627"/>
          </a:xfrm>
          <a:prstGeom prst="line">
            <a:avLst/>
          </a:prstGeom>
          <a:noFill/>
          <a:ln w="38100" cap="rnd">
            <a:solidFill>
              <a:schemeClr val="accent4"/>
            </a:solidFill>
          </a:ln>
        </xdr:spPr>
      </xdr:cxnSp>
    </xdr:grpSp>
    <xdr:clientData/>
  </xdr:twoCellAnchor>
  <xdr:twoCellAnchor>
    <xdr:from>
      <xdr:col>183</xdr:col>
      <xdr:colOff>240869</xdr:colOff>
      <xdr:row>51</xdr:row>
      <xdr:rowOff>247258</xdr:rowOff>
    </xdr:from>
    <xdr:to>
      <xdr:col>189</xdr:col>
      <xdr:colOff>269004</xdr:colOff>
      <xdr:row>56</xdr:row>
      <xdr:rowOff>258561</xdr:rowOff>
    </xdr:to>
    <xdr:grpSp>
      <xdr:nvGrpSpPr>
        <xdr:cNvPr id="1379" name="Group 1378">
          <a:extLst>
            <a:ext uri="{FF2B5EF4-FFF2-40B4-BE49-F238E27FC236}">
              <a16:creationId xmlns:a16="http://schemas.microsoft.com/office/drawing/2014/main" id="{00000000-0008-0000-0500-000063050000}"/>
            </a:ext>
          </a:extLst>
        </xdr:cNvPr>
        <xdr:cNvGrpSpPr/>
      </xdr:nvGrpSpPr>
      <xdr:grpSpPr>
        <a:xfrm>
          <a:off x="49046969" y="13848958"/>
          <a:ext cx="1628335" cy="1344803"/>
          <a:chOff x="11405884" y="3448292"/>
          <a:chExt cx="1591519" cy="1329152"/>
        </a:xfrm>
      </xdr:grpSpPr>
      <xdr:sp macro="" textlink="">
        <xdr:nvSpPr>
          <xdr:cNvPr id="1380" name="Rectangle 1379">
            <a:extLst>
              <a:ext uri="{FF2B5EF4-FFF2-40B4-BE49-F238E27FC236}">
                <a16:creationId xmlns:a16="http://schemas.microsoft.com/office/drawing/2014/main" id="{00000000-0008-0000-0500-000064050000}"/>
              </a:ext>
            </a:extLst>
          </xdr:cNvPr>
          <xdr:cNvSpPr/>
        </xdr:nvSpPr>
        <xdr:spPr>
          <a:xfrm>
            <a:off x="11405884" y="3448292"/>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381" name="Straight Connector 1380">
            <a:extLst>
              <a:ext uri="{FF2B5EF4-FFF2-40B4-BE49-F238E27FC236}">
                <a16:creationId xmlns:a16="http://schemas.microsoft.com/office/drawing/2014/main" id="{00000000-0008-0000-0500-000065050000}"/>
              </a:ext>
            </a:extLst>
          </xdr:cNvPr>
          <xdr:cNvCxnSpPr>
            <a:stCxn id="1380" idx="2"/>
          </xdr:cNvCxnSpPr>
        </xdr:nvCxnSpPr>
        <xdr:spPr>
          <a:xfrm flipH="1">
            <a:off x="12201142" y="4244052"/>
            <a:ext cx="502" cy="533392"/>
          </a:xfrm>
          <a:prstGeom prst="line">
            <a:avLst/>
          </a:prstGeom>
          <a:noFill/>
          <a:ln w="38100" cap="rnd">
            <a:solidFill>
              <a:schemeClr val="accent4"/>
            </a:solidFill>
          </a:ln>
        </xdr:spPr>
      </xdr:cxnSp>
      <xdr:grpSp>
        <xdr:nvGrpSpPr>
          <xdr:cNvPr id="1382" name="Group 1381">
            <a:extLst>
              <a:ext uri="{FF2B5EF4-FFF2-40B4-BE49-F238E27FC236}">
                <a16:creationId xmlns:a16="http://schemas.microsoft.com/office/drawing/2014/main" id="{00000000-0008-0000-0500-000066050000}"/>
              </a:ext>
            </a:extLst>
          </xdr:cNvPr>
          <xdr:cNvGrpSpPr/>
        </xdr:nvGrpSpPr>
        <xdr:grpSpPr>
          <a:xfrm>
            <a:off x="11519768" y="3528434"/>
            <a:ext cx="1363755" cy="635475"/>
            <a:chOff x="11518369" y="3553257"/>
            <a:chExt cx="1363755" cy="635475"/>
          </a:xfrm>
        </xdr:grpSpPr>
        <xdr:sp macro="" textlink="">
          <xdr:nvSpPr>
            <xdr:cNvPr id="1383" name="Rounded Rectangle 1760">
              <a:extLst>
                <a:ext uri="{FF2B5EF4-FFF2-40B4-BE49-F238E27FC236}">
                  <a16:creationId xmlns:a16="http://schemas.microsoft.com/office/drawing/2014/main" id="{00000000-0008-0000-0500-00006705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1384" name="Freeform 1761">
              <a:extLst>
                <a:ext uri="{FF2B5EF4-FFF2-40B4-BE49-F238E27FC236}">
                  <a16:creationId xmlns:a16="http://schemas.microsoft.com/office/drawing/2014/main" id="{00000000-0008-0000-0500-00006805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1385" name="Group 1384">
              <a:extLst>
                <a:ext uri="{FF2B5EF4-FFF2-40B4-BE49-F238E27FC236}">
                  <a16:creationId xmlns:a16="http://schemas.microsoft.com/office/drawing/2014/main" id="{00000000-0008-0000-0500-000069050000}"/>
                </a:ext>
              </a:extLst>
            </xdr:cNvPr>
            <xdr:cNvGrpSpPr/>
          </xdr:nvGrpSpPr>
          <xdr:grpSpPr>
            <a:xfrm>
              <a:off x="11634489" y="3942308"/>
              <a:ext cx="1135136" cy="111368"/>
              <a:chOff x="2807181" y="3520439"/>
              <a:chExt cx="911405" cy="94549"/>
            </a:xfrm>
          </xdr:grpSpPr>
          <xdr:cxnSp macro="">
            <xdr:nvCxnSpPr>
              <xdr:cNvPr id="1388" name="Straight Connector 1387">
                <a:extLst>
                  <a:ext uri="{FF2B5EF4-FFF2-40B4-BE49-F238E27FC236}">
                    <a16:creationId xmlns:a16="http://schemas.microsoft.com/office/drawing/2014/main" id="{00000000-0008-0000-0500-00006C05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1389" name="Straight Connector 1388">
                <a:extLst>
                  <a:ext uri="{FF2B5EF4-FFF2-40B4-BE49-F238E27FC236}">
                    <a16:creationId xmlns:a16="http://schemas.microsoft.com/office/drawing/2014/main" id="{00000000-0008-0000-0500-00006D05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1390" name="Straight Connector 1389">
                <a:extLst>
                  <a:ext uri="{FF2B5EF4-FFF2-40B4-BE49-F238E27FC236}">
                    <a16:creationId xmlns:a16="http://schemas.microsoft.com/office/drawing/2014/main" id="{00000000-0008-0000-0500-00006E05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1391" name="Straight Connector 1390">
                <a:extLst>
                  <a:ext uri="{FF2B5EF4-FFF2-40B4-BE49-F238E27FC236}">
                    <a16:creationId xmlns:a16="http://schemas.microsoft.com/office/drawing/2014/main" id="{00000000-0008-0000-0500-00006F05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1392" name="Straight Connector 1391">
                <a:extLst>
                  <a:ext uri="{FF2B5EF4-FFF2-40B4-BE49-F238E27FC236}">
                    <a16:creationId xmlns:a16="http://schemas.microsoft.com/office/drawing/2014/main" id="{00000000-0008-0000-0500-00007005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1393" name="Straight Connector 1392">
                <a:extLst>
                  <a:ext uri="{FF2B5EF4-FFF2-40B4-BE49-F238E27FC236}">
                    <a16:creationId xmlns:a16="http://schemas.microsoft.com/office/drawing/2014/main" id="{00000000-0008-0000-0500-00007105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1394" name="Straight Connector 1393">
                <a:extLst>
                  <a:ext uri="{FF2B5EF4-FFF2-40B4-BE49-F238E27FC236}">
                    <a16:creationId xmlns:a16="http://schemas.microsoft.com/office/drawing/2014/main" id="{00000000-0008-0000-0500-00007205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1395" name="Straight Connector 1394">
                <a:extLst>
                  <a:ext uri="{FF2B5EF4-FFF2-40B4-BE49-F238E27FC236}">
                    <a16:creationId xmlns:a16="http://schemas.microsoft.com/office/drawing/2014/main" id="{00000000-0008-0000-0500-00007305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1396" name="Straight Connector 1395">
                <a:extLst>
                  <a:ext uri="{FF2B5EF4-FFF2-40B4-BE49-F238E27FC236}">
                    <a16:creationId xmlns:a16="http://schemas.microsoft.com/office/drawing/2014/main" id="{00000000-0008-0000-0500-00007405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1397" name="Straight Connector 1396">
                <a:extLst>
                  <a:ext uri="{FF2B5EF4-FFF2-40B4-BE49-F238E27FC236}">
                    <a16:creationId xmlns:a16="http://schemas.microsoft.com/office/drawing/2014/main" id="{00000000-0008-0000-0500-00007505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1398" name="Straight Connector 1397">
                <a:extLst>
                  <a:ext uri="{FF2B5EF4-FFF2-40B4-BE49-F238E27FC236}">
                    <a16:creationId xmlns:a16="http://schemas.microsoft.com/office/drawing/2014/main" id="{00000000-0008-0000-0500-00007605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1399" name="Straight Connector 1398">
                <a:extLst>
                  <a:ext uri="{FF2B5EF4-FFF2-40B4-BE49-F238E27FC236}">
                    <a16:creationId xmlns:a16="http://schemas.microsoft.com/office/drawing/2014/main" id="{00000000-0008-0000-0500-00007705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1400" name="Straight Connector 1399">
                <a:extLst>
                  <a:ext uri="{FF2B5EF4-FFF2-40B4-BE49-F238E27FC236}">
                    <a16:creationId xmlns:a16="http://schemas.microsoft.com/office/drawing/2014/main" id="{00000000-0008-0000-0500-00007805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1386" name="Straight Connector 1385">
              <a:extLst>
                <a:ext uri="{FF2B5EF4-FFF2-40B4-BE49-F238E27FC236}">
                  <a16:creationId xmlns:a16="http://schemas.microsoft.com/office/drawing/2014/main" id="{00000000-0008-0000-0500-00006A05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1387" name="Straight Connector 1386">
              <a:extLst>
                <a:ext uri="{FF2B5EF4-FFF2-40B4-BE49-F238E27FC236}">
                  <a16:creationId xmlns:a16="http://schemas.microsoft.com/office/drawing/2014/main" id="{00000000-0008-0000-0500-00006B05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clientData/>
  </xdr:twoCellAnchor>
  <xdr:twoCellAnchor>
    <xdr:from>
      <xdr:col>176</xdr:col>
      <xdr:colOff>0</xdr:colOff>
      <xdr:row>51</xdr:row>
      <xdr:rowOff>254262</xdr:rowOff>
    </xdr:from>
    <xdr:to>
      <xdr:col>182</xdr:col>
      <xdr:colOff>0</xdr:colOff>
      <xdr:row>57</xdr:row>
      <xdr:rowOff>0</xdr:rowOff>
    </xdr:to>
    <xdr:grpSp>
      <xdr:nvGrpSpPr>
        <xdr:cNvPr id="1401" name="Group 1400">
          <a:extLst>
            <a:ext uri="{FF2B5EF4-FFF2-40B4-BE49-F238E27FC236}">
              <a16:creationId xmlns:a16="http://schemas.microsoft.com/office/drawing/2014/main" id="{00000000-0008-0000-0500-000079050000}"/>
            </a:ext>
          </a:extLst>
        </xdr:cNvPr>
        <xdr:cNvGrpSpPr/>
      </xdr:nvGrpSpPr>
      <xdr:grpSpPr>
        <a:xfrm>
          <a:off x="46939200" y="13855962"/>
          <a:ext cx="1600200" cy="1345938"/>
          <a:chOff x="11430000" y="2126512"/>
          <a:chExt cx="1594884" cy="1329068"/>
        </a:xfrm>
      </xdr:grpSpPr>
      <xdr:sp macro="" textlink="">
        <xdr:nvSpPr>
          <xdr:cNvPr id="1402" name="Rectangle 1401">
            <a:extLst>
              <a:ext uri="{FF2B5EF4-FFF2-40B4-BE49-F238E27FC236}">
                <a16:creationId xmlns:a16="http://schemas.microsoft.com/office/drawing/2014/main" id="{00000000-0008-0000-0500-00007A05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03" name="Rounded Rectangle 1755">
            <a:extLst>
              <a:ext uri="{FF2B5EF4-FFF2-40B4-BE49-F238E27FC236}">
                <a16:creationId xmlns:a16="http://schemas.microsoft.com/office/drawing/2014/main" id="{00000000-0008-0000-0500-00007B05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1404" name="Straight Connector 1403">
            <a:extLst>
              <a:ext uri="{FF2B5EF4-FFF2-40B4-BE49-F238E27FC236}">
                <a16:creationId xmlns:a16="http://schemas.microsoft.com/office/drawing/2014/main" id="{00000000-0008-0000-0500-00007C050000}"/>
              </a:ext>
            </a:extLst>
          </xdr:cNvPr>
          <xdr:cNvCxnSpPr>
            <a:stCxn id="1402" idx="2"/>
          </xdr:cNvCxnSpPr>
        </xdr:nvCxnSpPr>
        <xdr:spPr>
          <a:xfrm>
            <a:off x="12227442" y="2923953"/>
            <a:ext cx="1793" cy="531627"/>
          </a:xfrm>
          <a:prstGeom prst="line">
            <a:avLst/>
          </a:prstGeom>
          <a:noFill/>
          <a:ln w="38100" cap="rnd">
            <a:solidFill>
              <a:schemeClr val="accent4"/>
            </a:solidFill>
          </a:ln>
        </xdr:spPr>
      </xdr:cxnSp>
    </xdr:grpSp>
    <xdr:clientData/>
  </xdr:twoCellAnchor>
  <xdr:twoCellAnchor>
    <xdr:from>
      <xdr:col>12</xdr:col>
      <xdr:colOff>0</xdr:colOff>
      <xdr:row>47</xdr:row>
      <xdr:rowOff>0</xdr:rowOff>
    </xdr:from>
    <xdr:to>
      <xdr:col>22</xdr:col>
      <xdr:colOff>1</xdr:colOff>
      <xdr:row>48</xdr:row>
      <xdr:rowOff>261204</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3200400" y="12534900"/>
          <a:ext cx="2667001" cy="527904"/>
          <a:chOff x="609660" y="4983457"/>
          <a:chExt cx="2743179" cy="548640"/>
        </a:xfrm>
      </xdr:grpSpPr>
      <xdr:sp macro="" textlink="">
        <xdr:nvSpPr>
          <xdr:cNvPr id="3" name="Isosceles Triangle 2">
            <a:extLst>
              <a:ext uri="{FF2B5EF4-FFF2-40B4-BE49-F238E27FC236}">
                <a16:creationId xmlns:a16="http://schemas.microsoft.com/office/drawing/2014/main" id="{00000000-0008-0000-0500-00000300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 name="TextBox 191">
            <a:extLst>
              <a:ext uri="{FF2B5EF4-FFF2-40B4-BE49-F238E27FC236}">
                <a16:creationId xmlns:a16="http://schemas.microsoft.com/office/drawing/2014/main" id="{00000000-0008-0000-0500-00000400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CWStPnt</a:t>
            </a:r>
          </a:p>
        </xdr:txBody>
      </xdr:sp>
      <xdr:sp macro="" textlink="">
        <xdr:nvSpPr>
          <xdr:cNvPr id="5" name="TextBox 192">
            <a:extLst>
              <a:ext uri="{FF2B5EF4-FFF2-40B4-BE49-F238E27FC236}">
                <a16:creationId xmlns:a16="http://schemas.microsoft.com/office/drawing/2014/main" id="{00000000-0008-0000-0500-00000500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TC-03</a:t>
            </a:r>
          </a:p>
        </xdr:txBody>
      </xdr:sp>
      <xdr:sp macro="" textlink="">
        <xdr:nvSpPr>
          <xdr:cNvPr id="6" name="Isosceles Triangle 5">
            <a:extLst>
              <a:ext uri="{FF2B5EF4-FFF2-40B4-BE49-F238E27FC236}">
                <a16:creationId xmlns:a16="http://schemas.microsoft.com/office/drawing/2014/main" id="{00000000-0008-0000-0500-00000600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 name="Straight Connector 6">
            <a:extLst>
              <a:ext uri="{FF2B5EF4-FFF2-40B4-BE49-F238E27FC236}">
                <a16:creationId xmlns:a16="http://schemas.microsoft.com/office/drawing/2014/main" id="{00000000-0008-0000-0500-000007000000}"/>
              </a:ext>
            </a:extLst>
          </xdr:cNvPr>
          <xdr:cNvCxnSpPr>
            <a:stCxn id="6" idx="0"/>
            <a:endCxn id="6" idx="2"/>
          </xdr:cNvCxnSpPr>
        </xdr:nvCxnSpPr>
        <xdr:spPr>
          <a:xfrm flipH="1" flipV="1">
            <a:off x="3078519" y="4983457"/>
            <a:ext cx="274320" cy="274320"/>
          </a:xfrm>
          <a:prstGeom prst="line">
            <a:avLst/>
          </a:prstGeom>
          <a:solidFill>
            <a:schemeClr val="tx1"/>
          </a:solidFill>
          <a:ln w="38100" cap="rnd">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 name="Straight Connector 7">
            <a:extLst>
              <a:ext uri="{FF2B5EF4-FFF2-40B4-BE49-F238E27FC236}">
                <a16:creationId xmlns:a16="http://schemas.microsoft.com/office/drawing/2014/main" id="{00000000-0008-0000-0500-000008000000}"/>
              </a:ext>
            </a:extLst>
          </xdr:cNvPr>
          <xdr:cNvCxnSpPr>
            <a:stCxn id="6" idx="0"/>
            <a:endCxn id="6" idx="4"/>
          </xdr:cNvCxnSpPr>
        </xdr:nvCxnSpPr>
        <xdr:spPr>
          <a:xfrm flipH="1">
            <a:off x="3078519" y="5257777"/>
            <a:ext cx="274320" cy="274320"/>
          </a:xfrm>
          <a:prstGeom prst="line">
            <a:avLst/>
          </a:prstGeom>
          <a:solidFill>
            <a:schemeClr val="tx1"/>
          </a:solidFill>
          <a:ln w="38100" cap="rnd">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9" name="Straight Connector 8">
            <a:extLst>
              <a:ext uri="{FF2B5EF4-FFF2-40B4-BE49-F238E27FC236}">
                <a16:creationId xmlns:a16="http://schemas.microsoft.com/office/drawing/2014/main" id="{00000000-0008-0000-0500-000009000000}"/>
              </a:ext>
            </a:extLst>
          </xdr:cNvPr>
          <xdr:cNvCxnSpPr>
            <a:stCxn id="3" idx="4"/>
            <a:endCxn id="3" idx="2"/>
          </xdr:cNvCxnSpPr>
        </xdr:nvCxnSpPr>
        <xdr:spPr>
          <a:xfrm flipV="1">
            <a:off x="609667" y="4983457"/>
            <a:ext cx="0" cy="548640"/>
          </a:xfrm>
          <a:prstGeom prst="line">
            <a:avLst/>
          </a:prstGeom>
          <a:solidFill>
            <a:schemeClr val="tx1"/>
          </a:solidFill>
          <a:ln w="38100" cap="rnd">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 name="Straight Connector 9">
            <a:extLst>
              <a:ext uri="{FF2B5EF4-FFF2-40B4-BE49-F238E27FC236}">
                <a16:creationId xmlns:a16="http://schemas.microsoft.com/office/drawing/2014/main" id="{00000000-0008-0000-0500-00000A000000}"/>
              </a:ext>
            </a:extLst>
          </xdr:cNvPr>
          <xdr:cNvCxnSpPr>
            <a:stCxn id="6" idx="2"/>
            <a:endCxn id="3" idx="2"/>
          </xdr:cNvCxnSpPr>
        </xdr:nvCxnSpPr>
        <xdr:spPr>
          <a:xfrm flipH="1">
            <a:off x="609667" y="4983457"/>
            <a:ext cx="2468852" cy="0"/>
          </a:xfrm>
          <a:prstGeom prst="line">
            <a:avLst/>
          </a:prstGeom>
          <a:solidFill>
            <a:schemeClr val="tx1"/>
          </a:solidFill>
          <a:ln w="38100" cap="rnd">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 name="Straight Connector 10">
            <a:extLst>
              <a:ext uri="{FF2B5EF4-FFF2-40B4-BE49-F238E27FC236}">
                <a16:creationId xmlns:a16="http://schemas.microsoft.com/office/drawing/2014/main" id="{00000000-0008-0000-0500-00000B000000}"/>
              </a:ext>
            </a:extLst>
          </xdr:cNvPr>
          <xdr:cNvCxnSpPr>
            <a:stCxn id="6" idx="4"/>
            <a:endCxn id="3" idx="4"/>
          </xdr:cNvCxnSpPr>
        </xdr:nvCxnSpPr>
        <xdr:spPr>
          <a:xfrm flipH="1">
            <a:off x="609667" y="5532097"/>
            <a:ext cx="2468852" cy="0"/>
          </a:xfrm>
          <a:prstGeom prst="line">
            <a:avLst/>
          </a:prstGeom>
          <a:solidFill>
            <a:schemeClr val="tx1"/>
          </a:solidFill>
          <a:ln w="38100" cap="rnd">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21</xdr:col>
      <xdr:colOff>239</xdr:colOff>
      <xdr:row>36</xdr:row>
      <xdr:rowOff>0</xdr:rowOff>
    </xdr:from>
    <xdr:to>
      <xdr:col>27</xdr:col>
      <xdr:colOff>0</xdr:colOff>
      <xdr:row>47</xdr:row>
      <xdr:rowOff>3</xdr:rowOff>
    </xdr:to>
    <xdr:grpSp>
      <xdr:nvGrpSpPr>
        <xdr:cNvPr id="39" name="Group 38">
          <a:extLst>
            <a:ext uri="{FF2B5EF4-FFF2-40B4-BE49-F238E27FC236}">
              <a16:creationId xmlns:a16="http://schemas.microsoft.com/office/drawing/2014/main" id="{00000000-0008-0000-0500-000027000000}"/>
            </a:ext>
          </a:extLst>
        </xdr:cNvPr>
        <xdr:cNvGrpSpPr/>
      </xdr:nvGrpSpPr>
      <xdr:grpSpPr>
        <a:xfrm>
          <a:off x="5600939" y="9601200"/>
          <a:ext cx="1599961" cy="2933703"/>
          <a:chOff x="5105843" y="7708604"/>
          <a:chExt cx="1594885" cy="2925393"/>
        </a:xfrm>
      </xdr:grpSpPr>
      <xdr:grpSp>
        <xdr:nvGrpSpPr>
          <xdr:cNvPr id="40" name="Group 39">
            <a:extLst>
              <a:ext uri="{FF2B5EF4-FFF2-40B4-BE49-F238E27FC236}">
                <a16:creationId xmlns:a16="http://schemas.microsoft.com/office/drawing/2014/main" id="{00000000-0008-0000-0500-000028000000}"/>
              </a:ext>
            </a:extLst>
          </xdr:cNvPr>
          <xdr:cNvGrpSpPr/>
        </xdr:nvGrpSpPr>
        <xdr:grpSpPr>
          <a:xfrm>
            <a:off x="5105843" y="7708604"/>
            <a:ext cx="1594884" cy="1063256"/>
            <a:chOff x="11284208" y="4723622"/>
            <a:chExt cx="1574541" cy="1049694"/>
          </a:xfrm>
        </xdr:grpSpPr>
        <xdr:sp macro="" textlink="">
          <xdr:nvSpPr>
            <xdr:cNvPr id="67" name="Rectangle 66">
              <a:extLst>
                <a:ext uri="{FF2B5EF4-FFF2-40B4-BE49-F238E27FC236}">
                  <a16:creationId xmlns:a16="http://schemas.microsoft.com/office/drawing/2014/main" id="{00000000-0008-0000-0500-00004300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8" name="Rounded Rectangle 1663">
              <a:extLst>
                <a:ext uri="{FF2B5EF4-FFF2-40B4-BE49-F238E27FC236}">
                  <a16:creationId xmlns:a16="http://schemas.microsoft.com/office/drawing/2014/main" id="{00000000-0008-0000-0500-00004400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69" name="Straight Connector 68">
              <a:extLst>
                <a:ext uri="{FF2B5EF4-FFF2-40B4-BE49-F238E27FC236}">
                  <a16:creationId xmlns:a16="http://schemas.microsoft.com/office/drawing/2014/main" id="{00000000-0008-0000-0500-000045000000}"/>
                </a:ext>
              </a:extLst>
            </xdr:cNvPr>
            <xdr:cNvCxnSpPr>
              <a:stCxn id="67" idx="2"/>
            </xdr:cNvCxnSpPr>
          </xdr:nvCxnSpPr>
          <xdr:spPr>
            <a:xfrm>
              <a:off x="12071479" y="5510893"/>
              <a:ext cx="9" cy="262424"/>
            </a:xfrm>
            <a:prstGeom prst="line">
              <a:avLst/>
            </a:prstGeom>
            <a:noFill/>
            <a:ln w="38100" cap="rnd">
              <a:solidFill>
                <a:schemeClr val="accent4"/>
              </a:solidFill>
            </a:ln>
          </xdr:spPr>
        </xdr:cxnSp>
      </xdr:grpSp>
      <xdr:grpSp>
        <xdr:nvGrpSpPr>
          <xdr:cNvPr id="41" name="Group 40">
            <a:extLst>
              <a:ext uri="{FF2B5EF4-FFF2-40B4-BE49-F238E27FC236}">
                <a16:creationId xmlns:a16="http://schemas.microsoft.com/office/drawing/2014/main" id="{00000000-0008-0000-0500-000029000000}"/>
              </a:ext>
            </a:extLst>
          </xdr:cNvPr>
          <xdr:cNvGrpSpPr/>
        </xdr:nvGrpSpPr>
        <xdr:grpSpPr>
          <a:xfrm>
            <a:off x="5105844" y="8506047"/>
            <a:ext cx="1594884" cy="1063255"/>
            <a:chOff x="11405886" y="3448291"/>
            <a:chExt cx="1591519" cy="1061013"/>
          </a:xfrm>
        </xdr:grpSpPr>
        <xdr:sp macro="" textlink="">
          <xdr:nvSpPr>
            <xdr:cNvPr id="46" name="Rectangle 45">
              <a:extLst>
                <a:ext uri="{FF2B5EF4-FFF2-40B4-BE49-F238E27FC236}">
                  <a16:creationId xmlns:a16="http://schemas.microsoft.com/office/drawing/2014/main" id="{00000000-0008-0000-0500-00002E00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47" name="Straight Connector 46">
              <a:extLst>
                <a:ext uri="{FF2B5EF4-FFF2-40B4-BE49-F238E27FC236}">
                  <a16:creationId xmlns:a16="http://schemas.microsoft.com/office/drawing/2014/main" id="{00000000-0008-0000-0500-00002F000000}"/>
                </a:ext>
              </a:extLst>
            </xdr:cNvPr>
            <xdr:cNvCxnSpPr>
              <a:stCxn id="46" idx="2"/>
            </xdr:cNvCxnSpPr>
          </xdr:nvCxnSpPr>
          <xdr:spPr>
            <a:xfrm>
              <a:off x="12201646" y="4244051"/>
              <a:ext cx="9" cy="265253"/>
            </a:xfrm>
            <a:prstGeom prst="line">
              <a:avLst/>
            </a:prstGeom>
            <a:noFill/>
            <a:ln w="38100" cap="rnd">
              <a:solidFill>
                <a:schemeClr val="accent4"/>
              </a:solidFill>
            </a:ln>
          </xdr:spPr>
        </xdr:cxnSp>
        <xdr:grpSp>
          <xdr:nvGrpSpPr>
            <xdr:cNvPr id="48" name="Group 47">
              <a:extLst>
                <a:ext uri="{FF2B5EF4-FFF2-40B4-BE49-F238E27FC236}">
                  <a16:creationId xmlns:a16="http://schemas.microsoft.com/office/drawing/2014/main" id="{00000000-0008-0000-0500-000030000000}"/>
                </a:ext>
              </a:extLst>
            </xdr:cNvPr>
            <xdr:cNvGrpSpPr/>
          </xdr:nvGrpSpPr>
          <xdr:grpSpPr>
            <a:xfrm>
              <a:off x="11519768" y="3528434"/>
              <a:ext cx="1363755" cy="635475"/>
              <a:chOff x="11518369" y="3553257"/>
              <a:chExt cx="1363755" cy="635475"/>
            </a:xfrm>
          </xdr:grpSpPr>
          <xdr:sp macro="" textlink="">
            <xdr:nvSpPr>
              <xdr:cNvPr id="49" name="Rounded Rectangle 1643">
                <a:extLst>
                  <a:ext uri="{FF2B5EF4-FFF2-40B4-BE49-F238E27FC236}">
                    <a16:creationId xmlns:a16="http://schemas.microsoft.com/office/drawing/2014/main" id="{00000000-0008-0000-0500-00003100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50" name="Freeform 1644">
                <a:extLst>
                  <a:ext uri="{FF2B5EF4-FFF2-40B4-BE49-F238E27FC236}">
                    <a16:creationId xmlns:a16="http://schemas.microsoft.com/office/drawing/2014/main" id="{00000000-0008-0000-0500-00003200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51" name="Group 50">
                <a:extLst>
                  <a:ext uri="{FF2B5EF4-FFF2-40B4-BE49-F238E27FC236}">
                    <a16:creationId xmlns:a16="http://schemas.microsoft.com/office/drawing/2014/main" id="{00000000-0008-0000-0500-000033000000}"/>
                  </a:ext>
                </a:extLst>
              </xdr:cNvPr>
              <xdr:cNvGrpSpPr/>
            </xdr:nvGrpSpPr>
            <xdr:grpSpPr>
              <a:xfrm>
                <a:off x="11634489" y="3942308"/>
                <a:ext cx="1135136" cy="111368"/>
                <a:chOff x="2807181" y="3520439"/>
                <a:chExt cx="911405" cy="94549"/>
              </a:xfrm>
            </xdr:grpSpPr>
            <xdr:cxnSp macro="">
              <xdr:nvCxnSpPr>
                <xdr:cNvPr id="54" name="Straight Connector 53">
                  <a:extLst>
                    <a:ext uri="{FF2B5EF4-FFF2-40B4-BE49-F238E27FC236}">
                      <a16:creationId xmlns:a16="http://schemas.microsoft.com/office/drawing/2014/main" id="{00000000-0008-0000-0500-00003600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55" name="Straight Connector 54">
                  <a:extLst>
                    <a:ext uri="{FF2B5EF4-FFF2-40B4-BE49-F238E27FC236}">
                      <a16:creationId xmlns:a16="http://schemas.microsoft.com/office/drawing/2014/main" id="{00000000-0008-0000-0500-00003700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56" name="Straight Connector 55">
                  <a:extLst>
                    <a:ext uri="{FF2B5EF4-FFF2-40B4-BE49-F238E27FC236}">
                      <a16:creationId xmlns:a16="http://schemas.microsoft.com/office/drawing/2014/main" id="{00000000-0008-0000-0500-00003800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57" name="Straight Connector 56">
                  <a:extLst>
                    <a:ext uri="{FF2B5EF4-FFF2-40B4-BE49-F238E27FC236}">
                      <a16:creationId xmlns:a16="http://schemas.microsoft.com/office/drawing/2014/main" id="{00000000-0008-0000-0500-00003900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58" name="Straight Connector 57">
                  <a:extLst>
                    <a:ext uri="{FF2B5EF4-FFF2-40B4-BE49-F238E27FC236}">
                      <a16:creationId xmlns:a16="http://schemas.microsoft.com/office/drawing/2014/main" id="{00000000-0008-0000-0500-00003A00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59" name="Straight Connector 58">
                  <a:extLst>
                    <a:ext uri="{FF2B5EF4-FFF2-40B4-BE49-F238E27FC236}">
                      <a16:creationId xmlns:a16="http://schemas.microsoft.com/office/drawing/2014/main" id="{00000000-0008-0000-0500-00003B00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60" name="Straight Connector 59">
                  <a:extLst>
                    <a:ext uri="{FF2B5EF4-FFF2-40B4-BE49-F238E27FC236}">
                      <a16:creationId xmlns:a16="http://schemas.microsoft.com/office/drawing/2014/main" id="{00000000-0008-0000-0500-00003C00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61" name="Straight Connector 60">
                  <a:extLst>
                    <a:ext uri="{FF2B5EF4-FFF2-40B4-BE49-F238E27FC236}">
                      <a16:creationId xmlns:a16="http://schemas.microsoft.com/office/drawing/2014/main" id="{00000000-0008-0000-0500-00003D00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62" name="Straight Connector 61">
                  <a:extLst>
                    <a:ext uri="{FF2B5EF4-FFF2-40B4-BE49-F238E27FC236}">
                      <a16:creationId xmlns:a16="http://schemas.microsoft.com/office/drawing/2014/main" id="{00000000-0008-0000-0500-00003E00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63" name="Straight Connector 62">
                  <a:extLst>
                    <a:ext uri="{FF2B5EF4-FFF2-40B4-BE49-F238E27FC236}">
                      <a16:creationId xmlns:a16="http://schemas.microsoft.com/office/drawing/2014/main" id="{00000000-0008-0000-0500-00003F00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64" name="Straight Connector 63">
                  <a:extLst>
                    <a:ext uri="{FF2B5EF4-FFF2-40B4-BE49-F238E27FC236}">
                      <a16:creationId xmlns:a16="http://schemas.microsoft.com/office/drawing/2014/main" id="{00000000-0008-0000-0500-00004000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65" name="Straight Connector 64">
                  <a:extLst>
                    <a:ext uri="{FF2B5EF4-FFF2-40B4-BE49-F238E27FC236}">
                      <a16:creationId xmlns:a16="http://schemas.microsoft.com/office/drawing/2014/main" id="{00000000-0008-0000-0500-00004100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66" name="Straight Connector 65">
                  <a:extLst>
                    <a:ext uri="{FF2B5EF4-FFF2-40B4-BE49-F238E27FC236}">
                      <a16:creationId xmlns:a16="http://schemas.microsoft.com/office/drawing/2014/main" id="{00000000-0008-0000-0500-00004200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52" name="Straight Connector 51">
                <a:extLst>
                  <a:ext uri="{FF2B5EF4-FFF2-40B4-BE49-F238E27FC236}">
                    <a16:creationId xmlns:a16="http://schemas.microsoft.com/office/drawing/2014/main" id="{00000000-0008-0000-0500-00003400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53" name="Straight Connector 52">
                <a:extLst>
                  <a:ext uri="{FF2B5EF4-FFF2-40B4-BE49-F238E27FC236}">
                    <a16:creationId xmlns:a16="http://schemas.microsoft.com/office/drawing/2014/main" id="{00000000-0008-0000-0500-00003500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grpSp>
        <xdr:nvGrpSpPr>
          <xdr:cNvPr id="42" name="Group 41">
            <a:extLst>
              <a:ext uri="{FF2B5EF4-FFF2-40B4-BE49-F238E27FC236}">
                <a16:creationId xmlns:a16="http://schemas.microsoft.com/office/drawing/2014/main" id="{00000000-0008-0000-0500-00002A000000}"/>
              </a:ext>
            </a:extLst>
          </xdr:cNvPr>
          <xdr:cNvGrpSpPr/>
        </xdr:nvGrpSpPr>
        <xdr:grpSpPr>
          <a:xfrm>
            <a:off x="5105844" y="9303487"/>
            <a:ext cx="1594884" cy="1330510"/>
            <a:chOff x="11430000" y="2126512"/>
            <a:chExt cx="1594884" cy="1330509"/>
          </a:xfrm>
        </xdr:grpSpPr>
        <xdr:sp macro="" textlink="">
          <xdr:nvSpPr>
            <xdr:cNvPr id="43" name="Rectangle 42">
              <a:extLst>
                <a:ext uri="{FF2B5EF4-FFF2-40B4-BE49-F238E27FC236}">
                  <a16:creationId xmlns:a16="http://schemas.microsoft.com/office/drawing/2014/main" id="{00000000-0008-0000-0500-00002B00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4" name="Rounded Rectangle 1637">
              <a:extLst>
                <a:ext uri="{FF2B5EF4-FFF2-40B4-BE49-F238E27FC236}">
                  <a16:creationId xmlns:a16="http://schemas.microsoft.com/office/drawing/2014/main" id="{00000000-0008-0000-0500-00002C00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45" name="Straight Connector 44">
              <a:extLst>
                <a:ext uri="{FF2B5EF4-FFF2-40B4-BE49-F238E27FC236}">
                  <a16:creationId xmlns:a16="http://schemas.microsoft.com/office/drawing/2014/main" id="{00000000-0008-0000-0500-00002D000000}"/>
                </a:ext>
              </a:extLst>
            </xdr:cNvPr>
            <xdr:cNvCxnSpPr>
              <a:stCxn id="43" idx="2"/>
              <a:endCxn id="209" idx="0"/>
            </xdr:cNvCxnSpPr>
          </xdr:nvCxnSpPr>
          <xdr:spPr>
            <a:xfrm flipH="1">
              <a:off x="12224567" y="2923953"/>
              <a:ext cx="2875" cy="533068"/>
            </a:xfrm>
            <a:prstGeom prst="line">
              <a:avLst/>
            </a:prstGeom>
            <a:noFill/>
            <a:ln w="38100" cap="rnd">
              <a:solidFill>
                <a:schemeClr val="accent3"/>
              </a:solidFill>
            </a:ln>
          </xdr:spPr>
        </xdr:cxnSp>
      </xdr:grpSp>
    </xdr:grpSp>
    <xdr:clientData/>
  </xdr:twoCellAnchor>
  <xdr:twoCellAnchor>
    <xdr:from>
      <xdr:col>0</xdr:col>
      <xdr:colOff>250996</xdr:colOff>
      <xdr:row>1</xdr:row>
      <xdr:rowOff>0</xdr:rowOff>
    </xdr:from>
    <xdr:to>
      <xdr:col>6</xdr:col>
      <xdr:colOff>250996</xdr:colOff>
      <xdr:row>1</xdr:row>
      <xdr:rowOff>0</xdr:rowOff>
    </xdr:to>
    <xdr:cxnSp macro="">
      <xdr:nvCxnSpPr>
        <xdr:cNvPr id="70" name="Straight Connector 69">
          <a:extLst>
            <a:ext uri="{FF2B5EF4-FFF2-40B4-BE49-F238E27FC236}">
              <a16:creationId xmlns:a16="http://schemas.microsoft.com/office/drawing/2014/main" id="{00000000-0008-0000-0500-000046000000}"/>
            </a:ext>
          </a:extLst>
        </xdr:cNvPr>
        <xdr:cNvCxnSpPr/>
      </xdr:nvCxnSpPr>
      <xdr:spPr>
        <a:xfrm>
          <a:off x="250996" y="262890"/>
          <a:ext cx="16230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250996</xdr:colOff>
      <xdr:row>1</xdr:row>
      <xdr:rowOff>973</xdr:rowOff>
    </xdr:from>
    <xdr:to>
      <xdr:col>120</xdr:col>
      <xdr:colOff>250996</xdr:colOff>
      <xdr:row>68</xdr:row>
      <xdr:rowOff>732</xdr:rowOff>
    </xdr:to>
    <xdr:grpSp>
      <xdr:nvGrpSpPr>
        <xdr:cNvPr id="71" name="Group 70">
          <a:extLst>
            <a:ext uri="{FF2B5EF4-FFF2-40B4-BE49-F238E27FC236}">
              <a16:creationId xmlns:a16="http://schemas.microsoft.com/office/drawing/2014/main" id="{00000000-0008-0000-0500-000047000000}"/>
            </a:ext>
          </a:extLst>
        </xdr:cNvPr>
        <xdr:cNvGrpSpPr/>
      </xdr:nvGrpSpPr>
      <xdr:grpSpPr>
        <a:xfrm>
          <a:off x="250996" y="267673"/>
          <a:ext cx="32004000" cy="17868659"/>
          <a:chOff x="250996" y="267673"/>
          <a:chExt cx="32120803" cy="17934847"/>
        </a:xfrm>
      </xdr:grpSpPr>
      <xdr:grpSp>
        <xdr:nvGrpSpPr>
          <xdr:cNvPr id="72" name="Group 71">
            <a:extLst>
              <a:ext uri="{FF2B5EF4-FFF2-40B4-BE49-F238E27FC236}">
                <a16:creationId xmlns:a16="http://schemas.microsoft.com/office/drawing/2014/main" id="{00000000-0008-0000-0500-000048000000}"/>
              </a:ext>
            </a:extLst>
          </xdr:cNvPr>
          <xdr:cNvGrpSpPr/>
        </xdr:nvGrpSpPr>
        <xdr:grpSpPr>
          <a:xfrm>
            <a:off x="250996" y="267673"/>
            <a:ext cx="32120803" cy="17934847"/>
            <a:chOff x="266700" y="266700"/>
            <a:chExt cx="32004000" cy="18403032"/>
          </a:xfrm>
        </xdr:grpSpPr>
        <xdr:cxnSp macro="">
          <xdr:nvCxnSpPr>
            <xdr:cNvPr id="98" name="Straight Connector 97">
              <a:extLst>
                <a:ext uri="{FF2B5EF4-FFF2-40B4-BE49-F238E27FC236}">
                  <a16:creationId xmlns:a16="http://schemas.microsoft.com/office/drawing/2014/main" id="{00000000-0008-0000-0500-000062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99" name="Group 98">
              <a:extLst>
                <a:ext uri="{FF2B5EF4-FFF2-40B4-BE49-F238E27FC236}">
                  <a16:creationId xmlns:a16="http://schemas.microsoft.com/office/drawing/2014/main" id="{00000000-0008-0000-0500-000063000000}"/>
                </a:ext>
              </a:extLst>
            </xdr:cNvPr>
            <xdr:cNvGrpSpPr/>
          </xdr:nvGrpSpPr>
          <xdr:grpSpPr>
            <a:xfrm>
              <a:off x="266700" y="266700"/>
              <a:ext cx="32004000" cy="18403032"/>
              <a:chOff x="266700" y="266700"/>
              <a:chExt cx="32004000" cy="18403032"/>
            </a:xfrm>
          </xdr:grpSpPr>
          <xdr:cxnSp macro="">
            <xdr:nvCxnSpPr>
              <xdr:cNvPr id="100" name="Straight Connector 99">
                <a:extLst>
                  <a:ext uri="{FF2B5EF4-FFF2-40B4-BE49-F238E27FC236}">
                    <a16:creationId xmlns:a16="http://schemas.microsoft.com/office/drawing/2014/main" id="{00000000-0008-0000-0500-000064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500-000065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02" name="Group 101">
                <a:extLst>
                  <a:ext uri="{FF2B5EF4-FFF2-40B4-BE49-F238E27FC236}">
                    <a16:creationId xmlns:a16="http://schemas.microsoft.com/office/drawing/2014/main" id="{00000000-0008-0000-0500-000066000000}"/>
                  </a:ext>
                </a:extLst>
              </xdr:cNvPr>
              <xdr:cNvGrpSpPr/>
            </xdr:nvGrpSpPr>
            <xdr:grpSpPr>
              <a:xfrm>
                <a:off x="266700" y="266700"/>
                <a:ext cx="32004000" cy="18403032"/>
                <a:chOff x="267433" y="267433"/>
                <a:chExt cx="32091923" cy="18452855"/>
              </a:xfrm>
            </xdr:grpSpPr>
            <xdr:cxnSp macro="">
              <xdr:nvCxnSpPr>
                <xdr:cNvPr id="114" name="Straight Connector 113">
                  <a:extLst>
                    <a:ext uri="{FF2B5EF4-FFF2-40B4-BE49-F238E27FC236}">
                      <a16:creationId xmlns:a16="http://schemas.microsoft.com/office/drawing/2014/main" id="{00000000-0008-0000-0500-000072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15" name="Group 114">
                  <a:extLst>
                    <a:ext uri="{FF2B5EF4-FFF2-40B4-BE49-F238E27FC236}">
                      <a16:creationId xmlns:a16="http://schemas.microsoft.com/office/drawing/2014/main" id="{00000000-0008-0000-0500-000073000000}"/>
                    </a:ext>
                  </a:extLst>
                </xdr:cNvPr>
                <xdr:cNvGrpSpPr/>
              </xdr:nvGrpSpPr>
              <xdr:grpSpPr>
                <a:xfrm>
                  <a:off x="267433" y="267433"/>
                  <a:ext cx="32091923" cy="18452855"/>
                  <a:chOff x="267433" y="267433"/>
                  <a:chExt cx="32091923" cy="18452855"/>
                </a:xfrm>
              </xdr:grpSpPr>
              <xdr:grpSp>
                <xdr:nvGrpSpPr>
                  <xdr:cNvPr id="117" name="Group 116">
                    <a:extLst>
                      <a:ext uri="{FF2B5EF4-FFF2-40B4-BE49-F238E27FC236}">
                        <a16:creationId xmlns:a16="http://schemas.microsoft.com/office/drawing/2014/main" id="{00000000-0008-0000-0500-000075000000}"/>
                      </a:ext>
                    </a:extLst>
                  </xdr:cNvPr>
                  <xdr:cNvGrpSpPr/>
                </xdr:nvGrpSpPr>
                <xdr:grpSpPr>
                  <a:xfrm>
                    <a:off x="267433" y="267433"/>
                    <a:ext cx="32091923" cy="18452855"/>
                    <a:chOff x="272143" y="272143"/>
                    <a:chExt cx="32657143" cy="18777857"/>
                  </a:xfrm>
                </xdr:grpSpPr>
                <xdr:cxnSp macro="">
                  <xdr:nvCxnSpPr>
                    <xdr:cNvPr id="120" name="Straight Connector 119">
                      <a:extLst>
                        <a:ext uri="{FF2B5EF4-FFF2-40B4-BE49-F238E27FC236}">
                          <a16:creationId xmlns:a16="http://schemas.microsoft.com/office/drawing/2014/main" id="{00000000-0008-0000-0500-000078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500-000079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500-00007A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23" name="Straight Connector 122">
                      <a:extLst>
                        <a:ext uri="{FF2B5EF4-FFF2-40B4-BE49-F238E27FC236}">
                          <a16:creationId xmlns:a16="http://schemas.microsoft.com/office/drawing/2014/main" id="{00000000-0008-0000-0500-00007B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500-00007C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118" name="Straight Connector 117">
                    <a:extLst>
                      <a:ext uri="{FF2B5EF4-FFF2-40B4-BE49-F238E27FC236}">
                        <a16:creationId xmlns:a16="http://schemas.microsoft.com/office/drawing/2014/main" id="{00000000-0008-0000-0500-000076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500-000077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116" name="Picture 115">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103" name="Straight Connector 102">
                <a:extLst>
                  <a:ext uri="{FF2B5EF4-FFF2-40B4-BE49-F238E27FC236}">
                    <a16:creationId xmlns:a16="http://schemas.microsoft.com/office/drawing/2014/main" id="{00000000-0008-0000-0500-000067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500-000068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500-000069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06" name="Straight Connector 105">
                <a:extLst>
                  <a:ext uri="{FF2B5EF4-FFF2-40B4-BE49-F238E27FC236}">
                    <a16:creationId xmlns:a16="http://schemas.microsoft.com/office/drawing/2014/main" id="{00000000-0008-0000-0500-00006A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500-00006B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500-00006C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500-00006D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10" name="Straight Connector 109">
                <a:extLst>
                  <a:ext uri="{FF2B5EF4-FFF2-40B4-BE49-F238E27FC236}">
                    <a16:creationId xmlns:a16="http://schemas.microsoft.com/office/drawing/2014/main" id="{00000000-0008-0000-0500-00006E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500-00006F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500-000070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500-000071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73" name="Group 72">
            <a:extLst>
              <a:ext uri="{FF2B5EF4-FFF2-40B4-BE49-F238E27FC236}">
                <a16:creationId xmlns:a16="http://schemas.microsoft.com/office/drawing/2014/main" id="{00000000-0008-0000-0500-000049000000}"/>
              </a:ext>
            </a:extLst>
          </xdr:cNvPr>
          <xdr:cNvGrpSpPr>
            <a:grpSpLocks noChangeAspect="1"/>
          </xdr:cNvGrpSpPr>
        </xdr:nvGrpSpPr>
        <xdr:grpSpPr>
          <a:xfrm>
            <a:off x="30810244" y="14798512"/>
            <a:ext cx="1489217" cy="1463040"/>
            <a:chOff x="13755938" y="6357717"/>
            <a:chExt cx="834896" cy="822834"/>
          </a:xfrm>
        </xdr:grpSpPr>
        <xdr:cxnSp macro="">
          <xdr:nvCxnSpPr>
            <xdr:cNvPr id="74" name="Straight Connector 73">
              <a:extLst>
                <a:ext uri="{FF2B5EF4-FFF2-40B4-BE49-F238E27FC236}">
                  <a16:creationId xmlns:a16="http://schemas.microsoft.com/office/drawing/2014/main" id="{00000000-0008-0000-0500-00004A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5" name="Straight Connector 74">
              <a:extLst>
                <a:ext uri="{FF2B5EF4-FFF2-40B4-BE49-F238E27FC236}">
                  <a16:creationId xmlns:a16="http://schemas.microsoft.com/office/drawing/2014/main" id="{00000000-0008-0000-0500-00004B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6" name="Straight Connector 75">
              <a:extLst>
                <a:ext uri="{FF2B5EF4-FFF2-40B4-BE49-F238E27FC236}">
                  <a16:creationId xmlns:a16="http://schemas.microsoft.com/office/drawing/2014/main" id="{00000000-0008-0000-0500-00004C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7" name="Straight Connector 76">
              <a:extLst>
                <a:ext uri="{FF2B5EF4-FFF2-40B4-BE49-F238E27FC236}">
                  <a16:creationId xmlns:a16="http://schemas.microsoft.com/office/drawing/2014/main" id="{00000000-0008-0000-0500-00004D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8" name="Straight Connector 77">
              <a:extLst>
                <a:ext uri="{FF2B5EF4-FFF2-40B4-BE49-F238E27FC236}">
                  <a16:creationId xmlns:a16="http://schemas.microsoft.com/office/drawing/2014/main" id="{00000000-0008-0000-0500-00004E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9" name="Straight Connector 78">
              <a:extLst>
                <a:ext uri="{FF2B5EF4-FFF2-40B4-BE49-F238E27FC236}">
                  <a16:creationId xmlns:a16="http://schemas.microsoft.com/office/drawing/2014/main" id="{00000000-0008-0000-0500-00004F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0" name="Straight Connector 79">
              <a:extLst>
                <a:ext uri="{FF2B5EF4-FFF2-40B4-BE49-F238E27FC236}">
                  <a16:creationId xmlns:a16="http://schemas.microsoft.com/office/drawing/2014/main" id="{00000000-0008-0000-0500-000050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1" name="Straight Connector 80">
              <a:extLst>
                <a:ext uri="{FF2B5EF4-FFF2-40B4-BE49-F238E27FC236}">
                  <a16:creationId xmlns:a16="http://schemas.microsoft.com/office/drawing/2014/main" id="{00000000-0008-0000-0500-000051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2" name="Straight Connector 81">
              <a:extLst>
                <a:ext uri="{FF2B5EF4-FFF2-40B4-BE49-F238E27FC236}">
                  <a16:creationId xmlns:a16="http://schemas.microsoft.com/office/drawing/2014/main" id="{00000000-0008-0000-0500-000052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3" name="Straight Connector 82">
              <a:extLst>
                <a:ext uri="{FF2B5EF4-FFF2-40B4-BE49-F238E27FC236}">
                  <a16:creationId xmlns:a16="http://schemas.microsoft.com/office/drawing/2014/main" id="{00000000-0008-0000-0500-000053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4" name="Straight Connector 83">
              <a:extLst>
                <a:ext uri="{FF2B5EF4-FFF2-40B4-BE49-F238E27FC236}">
                  <a16:creationId xmlns:a16="http://schemas.microsoft.com/office/drawing/2014/main" id="{00000000-0008-0000-0500-000054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5" name="Straight Connector 84">
              <a:extLst>
                <a:ext uri="{FF2B5EF4-FFF2-40B4-BE49-F238E27FC236}">
                  <a16:creationId xmlns:a16="http://schemas.microsoft.com/office/drawing/2014/main" id="{00000000-0008-0000-0500-000055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6" name="Straight Connector 85">
              <a:extLst>
                <a:ext uri="{FF2B5EF4-FFF2-40B4-BE49-F238E27FC236}">
                  <a16:creationId xmlns:a16="http://schemas.microsoft.com/office/drawing/2014/main" id="{00000000-0008-0000-0500-000056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7" name="Straight Connector 86">
              <a:extLst>
                <a:ext uri="{FF2B5EF4-FFF2-40B4-BE49-F238E27FC236}">
                  <a16:creationId xmlns:a16="http://schemas.microsoft.com/office/drawing/2014/main" id="{00000000-0008-0000-0500-000057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8" name="Straight Connector 87">
              <a:extLst>
                <a:ext uri="{FF2B5EF4-FFF2-40B4-BE49-F238E27FC236}">
                  <a16:creationId xmlns:a16="http://schemas.microsoft.com/office/drawing/2014/main" id="{00000000-0008-0000-0500-000058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9" name="Straight Connector 88">
              <a:extLst>
                <a:ext uri="{FF2B5EF4-FFF2-40B4-BE49-F238E27FC236}">
                  <a16:creationId xmlns:a16="http://schemas.microsoft.com/office/drawing/2014/main" id="{00000000-0008-0000-0500-000059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90" name="Oval 89">
              <a:extLst>
                <a:ext uri="{FF2B5EF4-FFF2-40B4-BE49-F238E27FC236}">
                  <a16:creationId xmlns:a16="http://schemas.microsoft.com/office/drawing/2014/main" id="{00000000-0008-0000-0500-00005A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91" name="Oval 90">
              <a:extLst>
                <a:ext uri="{FF2B5EF4-FFF2-40B4-BE49-F238E27FC236}">
                  <a16:creationId xmlns:a16="http://schemas.microsoft.com/office/drawing/2014/main" id="{00000000-0008-0000-0500-00005B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92" name="Rectangle 91">
              <a:extLst>
                <a:ext uri="{FF2B5EF4-FFF2-40B4-BE49-F238E27FC236}">
                  <a16:creationId xmlns:a16="http://schemas.microsoft.com/office/drawing/2014/main" id="{00000000-0008-0000-0500-00005C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93" name="Rectangle 92">
              <a:extLst>
                <a:ext uri="{FF2B5EF4-FFF2-40B4-BE49-F238E27FC236}">
                  <a16:creationId xmlns:a16="http://schemas.microsoft.com/office/drawing/2014/main" id="{00000000-0008-0000-0500-00005D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94" name="Rectangle 93">
              <a:extLst>
                <a:ext uri="{FF2B5EF4-FFF2-40B4-BE49-F238E27FC236}">
                  <a16:creationId xmlns:a16="http://schemas.microsoft.com/office/drawing/2014/main" id="{00000000-0008-0000-0500-00005E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95" name="Rectangle 94">
              <a:extLst>
                <a:ext uri="{FF2B5EF4-FFF2-40B4-BE49-F238E27FC236}">
                  <a16:creationId xmlns:a16="http://schemas.microsoft.com/office/drawing/2014/main" id="{00000000-0008-0000-0500-00005F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96" name="TextBox 7">
              <a:extLst>
                <a:ext uri="{FF2B5EF4-FFF2-40B4-BE49-F238E27FC236}">
                  <a16:creationId xmlns:a16="http://schemas.microsoft.com/office/drawing/2014/main" id="{00000000-0008-0000-0500-000060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97" name="Picture 96">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4</xdr:col>
          <xdr:colOff>0</xdr:colOff>
          <xdr:row>68</xdr:row>
          <xdr:rowOff>243840</xdr:rowOff>
        </xdr:from>
        <xdr:to>
          <xdr:col>10</xdr:col>
          <xdr:colOff>15240</xdr:colOff>
          <xdr:row>71</xdr:row>
          <xdr:rowOff>0</xdr:rowOff>
        </xdr:to>
        <xdr:sp macro="" textlink="">
          <xdr:nvSpPr>
            <xdr:cNvPr id="51201" name="CommandButton2" hidden="1">
              <a:extLst>
                <a:ext uri="{63B3BB69-23CF-44E3-9099-C40C66FF867C}">
                  <a14:compatExt spid="_x0000_s51201"/>
                </a:ext>
                <a:ext uri="{FF2B5EF4-FFF2-40B4-BE49-F238E27FC236}">
                  <a16:creationId xmlns:a16="http://schemas.microsoft.com/office/drawing/2014/main" id="{00000000-0008-0000-0500-000001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68</xdr:row>
          <xdr:rowOff>243840</xdr:rowOff>
        </xdr:from>
        <xdr:to>
          <xdr:col>17</xdr:col>
          <xdr:colOff>15240</xdr:colOff>
          <xdr:row>71</xdr:row>
          <xdr:rowOff>0</xdr:rowOff>
        </xdr:to>
        <xdr:sp macro="" textlink="">
          <xdr:nvSpPr>
            <xdr:cNvPr id="51202" name="CommandButton1" hidden="1">
              <a:extLst>
                <a:ext uri="{63B3BB69-23CF-44E3-9099-C40C66FF867C}">
                  <a14:compatExt spid="_x0000_s51202"/>
                </a:ext>
                <a:ext uri="{FF2B5EF4-FFF2-40B4-BE49-F238E27FC236}">
                  <a16:creationId xmlns:a16="http://schemas.microsoft.com/office/drawing/2014/main" id="{00000000-0008-0000-0500-000002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68</xdr:row>
          <xdr:rowOff>243840</xdr:rowOff>
        </xdr:from>
        <xdr:to>
          <xdr:col>24</xdr:col>
          <xdr:colOff>15240</xdr:colOff>
          <xdr:row>71</xdr:row>
          <xdr:rowOff>0</xdr:rowOff>
        </xdr:to>
        <xdr:sp macro="" textlink="">
          <xdr:nvSpPr>
            <xdr:cNvPr id="51203" name="CommandButton3" hidden="1">
              <a:extLst>
                <a:ext uri="{63B3BB69-23CF-44E3-9099-C40C66FF867C}">
                  <a14:compatExt spid="_x0000_s51203"/>
                </a:ext>
                <a:ext uri="{FF2B5EF4-FFF2-40B4-BE49-F238E27FC236}">
                  <a16:creationId xmlns:a16="http://schemas.microsoft.com/office/drawing/2014/main" id="{00000000-0008-0000-0500-000003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xdr:row>
          <xdr:rowOff>243840</xdr:rowOff>
        </xdr:from>
        <xdr:to>
          <xdr:col>31</xdr:col>
          <xdr:colOff>15240</xdr:colOff>
          <xdr:row>71</xdr:row>
          <xdr:rowOff>0</xdr:rowOff>
        </xdr:to>
        <xdr:sp macro="" textlink="">
          <xdr:nvSpPr>
            <xdr:cNvPr id="51204" name="CommandButton4" hidden="1">
              <a:extLst>
                <a:ext uri="{63B3BB69-23CF-44E3-9099-C40C66FF867C}">
                  <a14:compatExt spid="_x0000_s51204"/>
                </a:ext>
                <a:ext uri="{FF2B5EF4-FFF2-40B4-BE49-F238E27FC236}">
                  <a16:creationId xmlns:a16="http://schemas.microsoft.com/office/drawing/2014/main" id="{00000000-0008-0000-0500-000004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68</xdr:row>
          <xdr:rowOff>243840</xdr:rowOff>
        </xdr:from>
        <xdr:to>
          <xdr:col>38</xdr:col>
          <xdr:colOff>15240</xdr:colOff>
          <xdr:row>71</xdr:row>
          <xdr:rowOff>0</xdr:rowOff>
        </xdr:to>
        <xdr:sp macro="" textlink="">
          <xdr:nvSpPr>
            <xdr:cNvPr id="51205" name="CommandButton5" hidden="1">
              <a:extLst>
                <a:ext uri="{63B3BB69-23CF-44E3-9099-C40C66FF867C}">
                  <a14:compatExt spid="_x0000_s51205"/>
                </a:ext>
                <a:ext uri="{FF2B5EF4-FFF2-40B4-BE49-F238E27FC236}">
                  <a16:creationId xmlns:a16="http://schemas.microsoft.com/office/drawing/2014/main" id="{00000000-0008-0000-0500-000005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32</xdr:col>
      <xdr:colOff>271092</xdr:colOff>
      <xdr:row>50</xdr:row>
      <xdr:rowOff>257268</xdr:rowOff>
    </xdr:from>
    <xdr:to>
      <xdr:col>92</xdr:col>
      <xdr:colOff>2</xdr:colOff>
      <xdr:row>50</xdr:row>
      <xdr:rowOff>263588</xdr:rowOff>
    </xdr:to>
    <xdr:cxnSp macro="">
      <xdr:nvCxnSpPr>
        <xdr:cNvPr id="131" name="Elbow Connector 929">
          <a:extLst>
            <a:ext uri="{FF2B5EF4-FFF2-40B4-BE49-F238E27FC236}">
              <a16:creationId xmlns:a16="http://schemas.microsoft.com/office/drawing/2014/main" id="{00000000-0008-0000-0500-000083000000}"/>
            </a:ext>
          </a:extLst>
        </xdr:cNvPr>
        <xdr:cNvCxnSpPr>
          <a:stCxn id="1086" idx="1"/>
          <a:endCxn id="219" idx="3"/>
        </xdr:cNvCxnSpPr>
      </xdr:nvCxnSpPr>
      <xdr:spPr>
        <a:xfrm rot="10800000">
          <a:off x="8946169" y="13445730"/>
          <a:ext cx="15994679" cy="6320"/>
        </a:xfrm>
        <a:prstGeom prst="bentConnector3">
          <a:avLst>
            <a:gd name="adj1" fmla="val 50000"/>
          </a:avLst>
        </a:prstGeom>
        <a:noFill/>
        <a:ln w="38100" cap="rnd">
          <a:solidFill>
            <a:schemeClr val="accent3"/>
          </a:solidFill>
        </a:ln>
      </xdr:spPr>
    </xdr:cxnSp>
    <xdr:clientData/>
  </xdr:twoCellAnchor>
  <xdr:twoCellAnchor>
    <xdr:from>
      <xdr:col>25</xdr:col>
      <xdr:colOff>0</xdr:colOff>
      <xdr:row>58</xdr:row>
      <xdr:rowOff>257254</xdr:rowOff>
    </xdr:from>
    <xdr:to>
      <xdr:col>28</xdr:col>
      <xdr:colOff>8</xdr:colOff>
      <xdr:row>61</xdr:row>
      <xdr:rowOff>257260</xdr:rowOff>
    </xdr:to>
    <xdr:cxnSp macro="">
      <xdr:nvCxnSpPr>
        <xdr:cNvPr id="135" name="Elbow Connector 1079">
          <a:extLst>
            <a:ext uri="{FF2B5EF4-FFF2-40B4-BE49-F238E27FC236}">
              <a16:creationId xmlns:a16="http://schemas.microsoft.com/office/drawing/2014/main" id="{00000000-0008-0000-0500-000087000000}"/>
            </a:ext>
          </a:extLst>
        </xdr:cNvPr>
        <xdr:cNvCxnSpPr>
          <a:stCxn id="258" idx="3"/>
          <a:endCxn id="222" idx="2"/>
        </xdr:cNvCxnSpPr>
      </xdr:nvCxnSpPr>
      <xdr:spPr>
        <a:xfrm flipV="1">
          <a:off x="6762750" y="15504874"/>
          <a:ext cx="811538" cy="788676"/>
        </a:xfrm>
        <a:prstGeom prst="bentConnector2">
          <a:avLst/>
        </a:prstGeom>
        <a:noFill/>
        <a:ln w="38100" cap="rnd">
          <a:solidFill>
            <a:srgbClr val="00B0F0"/>
          </a:solidFill>
          <a:prstDash val="lgDashDotDot"/>
        </a:ln>
      </xdr:spPr>
    </xdr:cxnSp>
    <xdr:clientData/>
  </xdr:twoCellAnchor>
  <xdr:twoCellAnchor>
    <xdr:from>
      <xdr:col>25</xdr:col>
      <xdr:colOff>0</xdr:colOff>
      <xdr:row>58</xdr:row>
      <xdr:rowOff>257260</xdr:rowOff>
    </xdr:from>
    <xdr:to>
      <xdr:col>29</xdr:col>
      <xdr:colOff>259771</xdr:colOff>
      <xdr:row>63</xdr:row>
      <xdr:rowOff>257264</xdr:rowOff>
    </xdr:to>
    <xdr:cxnSp macro="">
      <xdr:nvCxnSpPr>
        <xdr:cNvPr id="136" name="Elbow Connector 1080">
          <a:extLst>
            <a:ext uri="{FF2B5EF4-FFF2-40B4-BE49-F238E27FC236}">
              <a16:creationId xmlns:a16="http://schemas.microsoft.com/office/drawing/2014/main" id="{00000000-0008-0000-0500-000088000000}"/>
            </a:ext>
          </a:extLst>
        </xdr:cNvPr>
        <xdr:cNvCxnSpPr>
          <a:stCxn id="262" idx="3"/>
          <a:endCxn id="223" idx="2"/>
        </xdr:cNvCxnSpPr>
      </xdr:nvCxnSpPr>
      <xdr:spPr>
        <a:xfrm flipV="1">
          <a:off x="6762750" y="15504880"/>
          <a:ext cx="1341811" cy="1314454"/>
        </a:xfrm>
        <a:prstGeom prst="bentConnector2">
          <a:avLst/>
        </a:prstGeom>
        <a:noFill/>
        <a:ln w="38100" cap="rnd">
          <a:solidFill>
            <a:srgbClr val="00B0F0"/>
          </a:solidFill>
          <a:prstDash val="lgDashDotDot"/>
        </a:ln>
      </xdr:spPr>
    </xdr:cxnSp>
    <xdr:clientData/>
  </xdr:twoCellAnchor>
  <xdr:twoCellAnchor>
    <xdr:from>
      <xdr:col>25</xdr:col>
      <xdr:colOff>0</xdr:colOff>
      <xdr:row>58</xdr:row>
      <xdr:rowOff>257260</xdr:rowOff>
    </xdr:from>
    <xdr:to>
      <xdr:col>31</xdr:col>
      <xdr:colOff>259766</xdr:colOff>
      <xdr:row>65</xdr:row>
      <xdr:rowOff>258610</xdr:rowOff>
    </xdr:to>
    <xdr:cxnSp macro="">
      <xdr:nvCxnSpPr>
        <xdr:cNvPr id="137" name="Elbow Connector 1125">
          <a:extLst>
            <a:ext uri="{FF2B5EF4-FFF2-40B4-BE49-F238E27FC236}">
              <a16:creationId xmlns:a16="http://schemas.microsoft.com/office/drawing/2014/main" id="{00000000-0008-0000-0500-000089000000}"/>
            </a:ext>
          </a:extLst>
        </xdr:cNvPr>
        <xdr:cNvCxnSpPr>
          <a:stCxn id="269" idx="3"/>
          <a:endCxn id="224" idx="2"/>
        </xdr:cNvCxnSpPr>
      </xdr:nvCxnSpPr>
      <xdr:spPr>
        <a:xfrm flipV="1">
          <a:off x="6762750" y="15504880"/>
          <a:ext cx="1882826" cy="1841580"/>
        </a:xfrm>
        <a:prstGeom prst="bentConnector2">
          <a:avLst/>
        </a:prstGeom>
        <a:noFill/>
        <a:ln w="38100" cap="rnd">
          <a:solidFill>
            <a:srgbClr val="00B0F0"/>
          </a:solidFill>
          <a:prstDash val="lgDashDotDot"/>
        </a:ln>
      </xdr:spPr>
    </xdr:cxnSp>
    <xdr:clientData/>
  </xdr:twoCellAnchor>
  <xdr:twoCellAnchor>
    <xdr:from>
      <xdr:col>64</xdr:col>
      <xdr:colOff>270793</xdr:colOff>
      <xdr:row>5</xdr:row>
      <xdr:rowOff>262921</xdr:rowOff>
    </xdr:from>
    <xdr:to>
      <xdr:col>66</xdr:col>
      <xdr:colOff>0</xdr:colOff>
      <xdr:row>6</xdr:row>
      <xdr:rowOff>0</xdr:rowOff>
    </xdr:to>
    <xdr:cxnSp macro="">
      <xdr:nvCxnSpPr>
        <xdr:cNvPr id="138" name="Elbow Connector 1331">
          <a:extLst>
            <a:ext uri="{FF2B5EF4-FFF2-40B4-BE49-F238E27FC236}">
              <a16:creationId xmlns:a16="http://schemas.microsoft.com/office/drawing/2014/main" id="{00000000-0008-0000-0500-00008A000000}"/>
            </a:ext>
          </a:extLst>
        </xdr:cNvPr>
        <xdr:cNvCxnSpPr>
          <a:stCxn id="1315" idx="3"/>
          <a:endCxn id="362" idx="1"/>
        </xdr:cNvCxnSpPr>
      </xdr:nvCxnSpPr>
      <xdr:spPr>
        <a:xfrm>
          <a:off x="17601570" y="1577528"/>
          <a:ext cx="270794" cy="1"/>
        </a:xfrm>
        <a:prstGeom prst="bentConnector3">
          <a:avLst>
            <a:gd name="adj1" fmla="val 50000"/>
          </a:avLst>
        </a:prstGeom>
        <a:noFill/>
        <a:ln w="38100" cap="rnd">
          <a:solidFill>
            <a:schemeClr val="accent3"/>
          </a:solidFill>
          <a:prstDash val="lgDashDotDot"/>
        </a:ln>
      </xdr:spPr>
    </xdr:cxnSp>
    <xdr:clientData/>
  </xdr:twoCellAnchor>
  <xdr:twoCellAnchor>
    <xdr:from>
      <xdr:col>64</xdr:col>
      <xdr:colOff>270793</xdr:colOff>
      <xdr:row>8</xdr:row>
      <xdr:rowOff>0</xdr:rowOff>
    </xdr:from>
    <xdr:to>
      <xdr:col>66</xdr:col>
      <xdr:colOff>0</xdr:colOff>
      <xdr:row>8</xdr:row>
      <xdr:rowOff>1</xdr:rowOff>
    </xdr:to>
    <xdr:cxnSp macro="">
      <xdr:nvCxnSpPr>
        <xdr:cNvPr id="139" name="Elbow Connector 1332">
          <a:extLst>
            <a:ext uri="{FF2B5EF4-FFF2-40B4-BE49-F238E27FC236}">
              <a16:creationId xmlns:a16="http://schemas.microsoft.com/office/drawing/2014/main" id="{00000000-0008-0000-0500-00008B000000}"/>
            </a:ext>
          </a:extLst>
        </xdr:cNvPr>
        <xdr:cNvCxnSpPr>
          <a:stCxn id="1347" idx="3"/>
          <a:endCxn id="363" idx="1"/>
        </xdr:cNvCxnSpPr>
      </xdr:nvCxnSpPr>
      <xdr:spPr>
        <a:xfrm flipV="1">
          <a:off x="17601570" y="2103372"/>
          <a:ext cx="270794" cy="1"/>
        </a:xfrm>
        <a:prstGeom prst="bentConnector3">
          <a:avLst>
            <a:gd name="adj1" fmla="val 50000"/>
          </a:avLst>
        </a:prstGeom>
        <a:noFill/>
        <a:ln w="38100" cap="rnd">
          <a:solidFill>
            <a:schemeClr val="accent3"/>
          </a:solidFill>
          <a:prstDash val="lgDashDotDot"/>
        </a:ln>
      </xdr:spPr>
    </xdr:cxnSp>
    <xdr:clientData/>
  </xdr:twoCellAnchor>
  <xdr:oneCellAnchor>
    <xdr:from>
      <xdr:col>170</xdr:col>
      <xdr:colOff>0</xdr:colOff>
      <xdr:row>41</xdr:row>
      <xdr:rowOff>260349</xdr:rowOff>
    </xdr:from>
    <xdr:ext cx="1053171" cy="1447256"/>
    <xdr:grpSp>
      <xdr:nvGrpSpPr>
        <xdr:cNvPr id="140" name="Group 139">
          <a:extLst>
            <a:ext uri="{FF2B5EF4-FFF2-40B4-BE49-F238E27FC236}">
              <a16:creationId xmlns:a16="http://schemas.microsoft.com/office/drawing/2014/main" id="{00000000-0008-0000-0500-00008C000000}"/>
            </a:ext>
          </a:extLst>
        </xdr:cNvPr>
        <xdr:cNvGrpSpPr/>
      </xdr:nvGrpSpPr>
      <xdr:grpSpPr>
        <a:xfrm>
          <a:off x="45339000" y="11195049"/>
          <a:ext cx="1053171" cy="1447256"/>
          <a:chOff x="2712751" y="3734853"/>
          <a:chExt cx="1097274" cy="1343249"/>
        </a:xfrm>
        <a:solidFill>
          <a:schemeClr val="tx1"/>
        </a:solidFill>
      </xdr:grpSpPr>
      <xdr:sp macro="" textlink="">
        <xdr:nvSpPr>
          <xdr:cNvPr id="141" name="TextBox 41">
            <a:extLst>
              <a:ext uri="{FF2B5EF4-FFF2-40B4-BE49-F238E27FC236}">
                <a16:creationId xmlns:a16="http://schemas.microsoft.com/office/drawing/2014/main" id="{00000000-0008-0000-0500-00008D000000}"/>
              </a:ext>
            </a:extLst>
          </xdr:cNvPr>
          <xdr:cNvSpPr txBox="1">
            <a:spLocks/>
          </xdr:cNvSpPr>
        </xdr:nvSpPr>
        <xdr:spPr>
          <a:xfrm>
            <a:off x="3261391" y="4100617"/>
            <a:ext cx="548634" cy="974277"/>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
            </a:r>
          </a:p>
          <a:p>
            <a:pPr algn="ctr"/>
            <a:r>
              <a:rPr lang="en-US" b="1">
                <a:solidFill>
                  <a:srgbClr val="00B050"/>
                </a:solidFill>
                <a:latin typeface="Arial" panose="020B0604020202020204" pitchFamily="34" charset="0"/>
                <a:cs typeface="Arial" panose="020B0604020202020204" pitchFamily="34" charset="0"/>
              </a:rPr>
              <a:t>T</a:t>
            </a:r>
          </a:p>
          <a:p>
            <a:pPr algn="ctr"/>
            <a:r>
              <a:rPr lang="en-US" b="1">
                <a:solidFill>
                  <a:srgbClr val="00B050"/>
                </a:solidFill>
                <a:latin typeface="Arial" panose="020B0604020202020204" pitchFamily="34" charset="0"/>
                <a:cs typeface="Arial" panose="020B0604020202020204" pitchFamily="34" charset="0"/>
              </a:rPr>
              <a:t>M</a:t>
            </a:r>
          </a:p>
        </xdr:txBody>
      </xdr:sp>
      <xdr:sp macro="" textlink="">
        <xdr:nvSpPr>
          <xdr:cNvPr id="142" name="TextBox 18">
            <a:extLst>
              <a:ext uri="{FF2B5EF4-FFF2-40B4-BE49-F238E27FC236}">
                <a16:creationId xmlns:a16="http://schemas.microsoft.com/office/drawing/2014/main" id="{00000000-0008-0000-0500-00008E000000}"/>
              </a:ext>
            </a:extLst>
          </xdr:cNvPr>
          <xdr:cNvSpPr txBox="1"/>
        </xdr:nvSpPr>
        <xdr:spPr>
          <a:xfrm>
            <a:off x="2712771" y="3734856"/>
            <a:ext cx="365742" cy="36576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rPr>
              <a:t>4</a:t>
            </a:r>
          </a:p>
        </xdr:txBody>
      </xdr:sp>
      <xdr:sp macro="" textlink="">
        <xdr:nvSpPr>
          <xdr:cNvPr id="143" name="TextBox 53">
            <a:extLst>
              <a:ext uri="{FF2B5EF4-FFF2-40B4-BE49-F238E27FC236}">
                <a16:creationId xmlns:a16="http://schemas.microsoft.com/office/drawing/2014/main" id="{00000000-0008-0000-0500-00008F000000}"/>
              </a:ext>
            </a:extLst>
          </xdr:cNvPr>
          <xdr:cNvSpPr txBox="1"/>
        </xdr:nvSpPr>
        <xdr:spPr>
          <a:xfrm>
            <a:off x="3078527" y="3734853"/>
            <a:ext cx="365742" cy="36576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rPr>
              <a:t>2</a:t>
            </a:r>
          </a:p>
        </xdr:txBody>
      </xdr:sp>
      <xdr:sp macro="" textlink="">
        <xdr:nvSpPr>
          <xdr:cNvPr id="144" name="TextBox 54">
            <a:extLst>
              <a:ext uri="{FF2B5EF4-FFF2-40B4-BE49-F238E27FC236}">
                <a16:creationId xmlns:a16="http://schemas.microsoft.com/office/drawing/2014/main" id="{00000000-0008-0000-0500-000090000000}"/>
              </a:ext>
            </a:extLst>
          </xdr:cNvPr>
          <xdr:cNvSpPr txBox="1"/>
        </xdr:nvSpPr>
        <xdr:spPr>
          <a:xfrm>
            <a:off x="3444283" y="3734857"/>
            <a:ext cx="365742" cy="36576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rPr>
              <a:t>0</a:t>
            </a:r>
          </a:p>
        </xdr:txBody>
      </xdr:sp>
      <xdr:sp macro="" textlink="">
        <xdr:nvSpPr>
          <xdr:cNvPr id="145" name="TextBox 21">
            <a:extLst>
              <a:ext uri="{FF2B5EF4-FFF2-40B4-BE49-F238E27FC236}">
                <a16:creationId xmlns:a16="http://schemas.microsoft.com/office/drawing/2014/main" id="{00000000-0008-0000-0500-000091000000}"/>
              </a:ext>
            </a:extLst>
          </xdr:cNvPr>
          <xdr:cNvSpPr txBox="1">
            <a:spLocks noChangeAspect="1"/>
          </xdr:cNvSpPr>
        </xdr:nvSpPr>
        <xdr:spPr>
          <a:xfrm>
            <a:off x="2712751" y="4100616"/>
            <a:ext cx="548640" cy="488742"/>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46" name="TextBox 22">
            <a:extLst>
              <a:ext uri="{FF2B5EF4-FFF2-40B4-BE49-F238E27FC236}">
                <a16:creationId xmlns:a16="http://schemas.microsoft.com/office/drawing/2014/main" id="{00000000-0008-0000-0500-000092000000}"/>
              </a:ext>
            </a:extLst>
          </xdr:cNvPr>
          <xdr:cNvSpPr txBox="1">
            <a:spLocks noChangeAspect="1"/>
          </xdr:cNvSpPr>
        </xdr:nvSpPr>
        <xdr:spPr>
          <a:xfrm>
            <a:off x="2712757" y="4589359"/>
            <a:ext cx="551848" cy="488743"/>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oneCellAnchor>
  <xdr:twoCellAnchor>
    <xdr:from>
      <xdr:col>36</xdr:col>
      <xdr:colOff>271094</xdr:colOff>
      <xdr:row>9</xdr:row>
      <xdr:rowOff>260309</xdr:rowOff>
    </xdr:from>
    <xdr:to>
      <xdr:col>66</xdr:col>
      <xdr:colOff>0</xdr:colOff>
      <xdr:row>19</xdr:row>
      <xdr:rowOff>0</xdr:rowOff>
    </xdr:to>
    <xdr:cxnSp macro="">
      <xdr:nvCxnSpPr>
        <xdr:cNvPr id="147" name="Elbow Connector 813">
          <a:extLst>
            <a:ext uri="{FF2B5EF4-FFF2-40B4-BE49-F238E27FC236}">
              <a16:creationId xmlns:a16="http://schemas.microsoft.com/office/drawing/2014/main" id="{00000000-0008-0000-0500-000093000000}"/>
            </a:ext>
          </a:extLst>
        </xdr:cNvPr>
        <xdr:cNvCxnSpPr>
          <a:stCxn id="364" idx="1"/>
          <a:endCxn id="1235" idx="3"/>
        </xdr:cNvCxnSpPr>
      </xdr:nvCxnSpPr>
      <xdr:spPr>
        <a:xfrm rot="10800000" flipV="1">
          <a:off x="10030556" y="2634232"/>
          <a:ext cx="7861790" cy="2377383"/>
        </a:xfrm>
        <a:prstGeom prst="bentConnector3">
          <a:avLst>
            <a:gd name="adj1" fmla="val 68640"/>
          </a:avLst>
        </a:prstGeom>
        <a:noFill/>
        <a:ln w="38100" cap="rnd">
          <a:solidFill>
            <a:schemeClr val="accent3"/>
          </a:solidFill>
        </a:ln>
      </xdr:spPr>
    </xdr:cxnSp>
    <xdr:clientData/>
  </xdr:twoCellAnchor>
  <xdr:twoCellAnchor>
    <xdr:from>
      <xdr:col>208</xdr:col>
      <xdr:colOff>28868</xdr:colOff>
      <xdr:row>10</xdr:row>
      <xdr:rowOff>3619</xdr:rowOff>
    </xdr:from>
    <xdr:to>
      <xdr:col>214</xdr:col>
      <xdr:colOff>17639</xdr:colOff>
      <xdr:row>17</xdr:row>
      <xdr:rowOff>807</xdr:rowOff>
    </xdr:to>
    <xdr:grpSp>
      <xdr:nvGrpSpPr>
        <xdr:cNvPr id="148" name="Group 147">
          <a:extLst>
            <a:ext uri="{FF2B5EF4-FFF2-40B4-BE49-F238E27FC236}">
              <a16:creationId xmlns:a16="http://schemas.microsoft.com/office/drawing/2014/main" id="{00000000-0008-0000-0500-000094000000}"/>
            </a:ext>
          </a:extLst>
        </xdr:cNvPr>
        <xdr:cNvGrpSpPr/>
      </xdr:nvGrpSpPr>
      <xdr:grpSpPr>
        <a:xfrm>
          <a:off x="55502468" y="2670619"/>
          <a:ext cx="1588971" cy="1864088"/>
          <a:chOff x="23660653" y="8655327"/>
          <a:chExt cx="1570164" cy="1835976"/>
        </a:xfrm>
      </xdr:grpSpPr>
      <xdr:grpSp>
        <xdr:nvGrpSpPr>
          <xdr:cNvPr id="149" name="Group 148">
            <a:extLst>
              <a:ext uri="{FF2B5EF4-FFF2-40B4-BE49-F238E27FC236}">
                <a16:creationId xmlns:a16="http://schemas.microsoft.com/office/drawing/2014/main" id="{00000000-0008-0000-0500-000095000000}"/>
              </a:ext>
            </a:extLst>
          </xdr:cNvPr>
          <xdr:cNvGrpSpPr/>
        </xdr:nvGrpSpPr>
        <xdr:grpSpPr>
          <a:xfrm>
            <a:off x="23660653" y="8655327"/>
            <a:ext cx="1570164" cy="1049130"/>
            <a:chOff x="11405886" y="3448291"/>
            <a:chExt cx="1591519" cy="1061013"/>
          </a:xfrm>
        </xdr:grpSpPr>
        <xdr:sp macro="" textlink="">
          <xdr:nvSpPr>
            <xdr:cNvPr id="154" name="Rectangle 153">
              <a:extLst>
                <a:ext uri="{FF2B5EF4-FFF2-40B4-BE49-F238E27FC236}">
                  <a16:creationId xmlns:a16="http://schemas.microsoft.com/office/drawing/2014/main" id="{00000000-0008-0000-0500-00009A00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55" name="Straight Connector 154">
              <a:extLst>
                <a:ext uri="{FF2B5EF4-FFF2-40B4-BE49-F238E27FC236}">
                  <a16:creationId xmlns:a16="http://schemas.microsoft.com/office/drawing/2014/main" id="{00000000-0008-0000-0500-00009B000000}"/>
                </a:ext>
              </a:extLst>
            </xdr:cNvPr>
            <xdr:cNvCxnSpPr>
              <a:stCxn id="154" idx="2"/>
            </xdr:cNvCxnSpPr>
          </xdr:nvCxnSpPr>
          <xdr:spPr>
            <a:xfrm>
              <a:off x="12201646" y="4244051"/>
              <a:ext cx="9" cy="265253"/>
            </a:xfrm>
            <a:prstGeom prst="line">
              <a:avLst/>
            </a:prstGeom>
            <a:noFill/>
            <a:ln w="38100" cap="rnd">
              <a:solidFill>
                <a:schemeClr val="accent4"/>
              </a:solidFill>
            </a:ln>
          </xdr:spPr>
        </xdr:cxnSp>
        <xdr:grpSp>
          <xdr:nvGrpSpPr>
            <xdr:cNvPr id="156" name="Group 155">
              <a:extLst>
                <a:ext uri="{FF2B5EF4-FFF2-40B4-BE49-F238E27FC236}">
                  <a16:creationId xmlns:a16="http://schemas.microsoft.com/office/drawing/2014/main" id="{00000000-0008-0000-0500-00009C000000}"/>
                </a:ext>
              </a:extLst>
            </xdr:cNvPr>
            <xdr:cNvGrpSpPr/>
          </xdr:nvGrpSpPr>
          <xdr:grpSpPr>
            <a:xfrm>
              <a:off x="11519768" y="3528434"/>
              <a:ext cx="1363755" cy="635475"/>
              <a:chOff x="11518369" y="3553257"/>
              <a:chExt cx="1363755" cy="635475"/>
            </a:xfrm>
          </xdr:grpSpPr>
          <xdr:sp macro="" textlink="">
            <xdr:nvSpPr>
              <xdr:cNvPr id="157" name="Rounded Rectangle 1790">
                <a:extLst>
                  <a:ext uri="{FF2B5EF4-FFF2-40B4-BE49-F238E27FC236}">
                    <a16:creationId xmlns:a16="http://schemas.microsoft.com/office/drawing/2014/main" id="{00000000-0008-0000-0500-00009D00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158" name="Freeform 1791">
                <a:extLst>
                  <a:ext uri="{FF2B5EF4-FFF2-40B4-BE49-F238E27FC236}">
                    <a16:creationId xmlns:a16="http://schemas.microsoft.com/office/drawing/2014/main" id="{00000000-0008-0000-0500-00009E00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159" name="Group 158">
                <a:extLst>
                  <a:ext uri="{FF2B5EF4-FFF2-40B4-BE49-F238E27FC236}">
                    <a16:creationId xmlns:a16="http://schemas.microsoft.com/office/drawing/2014/main" id="{00000000-0008-0000-0500-00009F000000}"/>
                  </a:ext>
                </a:extLst>
              </xdr:cNvPr>
              <xdr:cNvGrpSpPr/>
            </xdr:nvGrpSpPr>
            <xdr:grpSpPr>
              <a:xfrm>
                <a:off x="11634489" y="3942308"/>
                <a:ext cx="1135136" cy="111368"/>
                <a:chOff x="2807181" y="3520439"/>
                <a:chExt cx="911405" cy="94549"/>
              </a:xfrm>
            </xdr:grpSpPr>
            <xdr:cxnSp macro="">
              <xdr:nvCxnSpPr>
                <xdr:cNvPr id="162" name="Straight Connector 161">
                  <a:extLst>
                    <a:ext uri="{FF2B5EF4-FFF2-40B4-BE49-F238E27FC236}">
                      <a16:creationId xmlns:a16="http://schemas.microsoft.com/office/drawing/2014/main" id="{00000000-0008-0000-0500-0000A200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163" name="Straight Connector 162">
                  <a:extLst>
                    <a:ext uri="{FF2B5EF4-FFF2-40B4-BE49-F238E27FC236}">
                      <a16:creationId xmlns:a16="http://schemas.microsoft.com/office/drawing/2014/main" id="{00000000-0008-0000-0500-0000A300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164" name="Straight Connector 163">
                  <a:extLst>
                    <a:ext uri="{FF2B5EF4-FFF2-40B4-BE49-F238E27FC236}">
                      <a16:creationId xmlns:a16="http://schemas.microsoft.com/office/drawing/2014/main" id="{00000000-0008-0000-0500-0000A400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165" name="Straight Connector 164">
                  <a:extLst>
                    <a:ext uri="{FF2B5EF4-FFF2-40B4-BE49-F238E27FC236}">
                      <a16:creationId xmlns:a16="http://schemas.microsoft.com/office/drawing/2014/main" id="{00000000-0008-0000-0500-0000A500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166" name="Straight Connector 165">
                  <a:extLst>
                    <a:ext uri="{FF2B5EF4-FFF2-40B4-BE49-F238E27FC236}">
                      <a16:creationId xmlns:a16="http://schemas.microsoft.com/office/drawing/2014/main" id="{00000000-0008-0000-0500-0000A600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167" name="Straight Connector 166">
                  <a:extLst>
                    <a:ext uri="{FF2B5EF4-FFF2-40B4-BE49-F238E27FC236}">
                      <a16:creationId xmlns:a16="http://schemas.microsoft.com/office/drawing/2014/main" id="{00000000-0008-0000-0500-0000A700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168" name="Straight Connector 167">
                  <a:extLst>
                    <a:ext uri="{FF2B5EF4-FFF2-40B4-BE49-F238E27FC236}">
                      <a16:creationId xmlns:a16="http://schemas.microsoft.com/office/drawing/2014/main" id="{00000000-0008-0000-0500-0000A800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169" name="Straight Connector 168">
                  <a:extLst>
                    <a:ext uri="{FF2B5EF4-FFF2-40B4-BE49-F238E27FC236}">
                      <a16:creationId xmlns:a16="http://schemas.microsoft.com/office/drawing/2014/main" id="{00000000-0008-0000-0500-0000A900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170" name="Straight Connector 169">
                  <a:extLst>
                    <a:ext uri="{FF2B5EF4-FFF2-40B4-BE49-F238E27FC236}">
                      <a16:creationId xmlns:a16="http://schemas.microsoft.com/office/drawing/2014/main" id="{00000000-0008-0000-0500-0000AA00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171" name="Straight Connector 170">
                  <a:extLst>
                    <a:ext uri="{FF2B5EF4-FFF2-40B4-BE49-F238E27FC236}">
                      <a16:creationId xmlns:a16="http://schemas.microsoft.com/office/drawing/2014/main" id="{00000000-0008-0000-0500-0000AB00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172" name="Straight Connector 171">
                  <a:extLst>
                    <a:ext uri="{FF2B5EF4-FFF2-40B4-BE49-F238E27FC236}">
                      <a16:creationId xmlns:a16="http://schemas.microsoft.com/office/drawing/2014/main" id="{00000000-0008-0000-0500-0000AC00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173" name="Straight Connector 172">
                  <a:extLst>
                    <a:ext uri="{FF2B5EF4-FFF2-40B4-BE49-F238E27FC236}">
                      <a16:creationId xmlns:a16="http://schemas.microsoft.com/office/drawing/2014/main" id="{00000000-0008-0000-0500-0000AD00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174" name="Straight Connector 173">
                  <a:extLst>
                    <a:ext uri="{FF2B5EF4-FFF2-40B4-BE49-F238E27FC236}">
                      <a16:creationId xmlns:a16="http://schemas.microsoft.com/office/drawing/2014/main" id="{00000000-0008-0000-0500-0000AE00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160" name="Straight Connector 159">
                <a:extLst>
                  <a:ext uri="{FF2B5EF4-FFF2-40B4-BE49-F238E27FC236}">
                    <a16:creationId xmlns:a16="http://schemas.microsoft.com/office/drawing/2014/main" id="{00000000-0008-0000-0500-0000A000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161" name="Straight Connector 160">
                <a:extLst>
                  <a:ext uri="{FF2B5EF4-FFF2-40B4-BE49-F238E27FC236}">
                    <a16:creationId xmlns:a16="http://schemas.microsoft.com/office/drawing/2014/main" id="{00000000-0008-0000-0500-0000A100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grpSp>
        <xdr:nvGrpSpPr>
          <xdr:cNvPr id="150" name="Group 149">
            <a:extLst>
              <a:ext uri="{FF2B5EF4-FFF2-40B4-BE49-F238E27FC236}">
                <a16:creationId xmlns:a16="http://schemas.microsoft.com/office/drawing/2014/main" id="{00000000-0008-0000-0500-000096000000}"/>
              </a:ext>
            </a:extLst>
          </xdr:cNvPr>
          <xdr:cNvGrpSpPr/>
        </xdr:nvGrpSpPr>
        <xdr:grpSpPr>
          <a:xfrm>
            <a:off x="23660653" y="9442174"/>
            <a:ext cx="1570164" cy="1049129"/>
            <a:chOff x="11430000" y="2126512"/>
            <a:chExt cx="1594884" cy="1063253"/>
          </a:xfrm>
        </xdr:grpSpPr>
        <xdr:sp macro="" textlink="">
          <xdr:nvSpPr>
            <xdr:cNvPr id="151" name="Rectangle 150">
              <a:extLst>
                <a:ext uri="{FF2B5EF4-FFF2-40B4-BE49-F238E27FC236}">
                  <a16:creationId xmlns:a16="http://schemas.microsoft.com/office/drawing/2014/main" id="{00000000-0008-0000-0500-00009700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2" name="Rounded Rectangle 1785">
              <a:extLst>
                <a:ext uri="{FF2B5EF4-FFF2-40B4-BE49-F238E27FC236}">
                  <a16:creationId xmlns:a16="http://schemas.microsoft.com/office/drawing/2014/main" id="{00000000-0008-0000-0500-00009800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153" name="Straight Connector 152">
              <a:extLst>
                <a:ext uri="{FF2B5EF4-FFF2-40B4-BE49-F238E27FC236}">
                  <a16:creationId xmlns:a16="http://schemas.microsoft.com/office/drawing/2014/main" id="{00000000-0008-0000-0500-000099000000}"/>
                </a:ext>
              </a:extLst>
            </xdr:cNvPr>
            <xdr:cNvCxnSpPr>
              <a:stCxn id="151" idx="2"/>
            </xdr:cNvCxnSpPr>
          </xdr:nvCxnSpPr>
          <xdr:spPr>
            <a:xfrm>
              <a:off x="12227442" y="2923953"/>
              <a:ext cx="0" cy="265812"/>
            </a:xfrm>
            <a:prstGeom prst="line">
              <a:avLst/>
            </a:prstGeom>
            <a:noFill/>
            <a:ln w="38100" cap="rnd">
              <a:solidFill>
                <a:schemeClr val="accent4"/>
              </a:solidFill>
            </a:ln>
          </xdr:spPr>
        </xdr:cxnSp>
      </xdr:grpSp>
    </xdr:grpSp>
    <xdr:clientData/>
  </xdr:twoCellAnchor>
  <xdr:twoCellAnchor>
    <xdr:from>
      <xdr:col>176</xdr:col>
      <xdr:colOff>1023</xdr:colOff>
      <xdr:row>41</xdr:row>
      <xdr:rowOff>257657</xdr:rowOff>
    </xdr:from>
    <xdr:to>
      <xdr:col>182</xdr:col>
      <xdr:colOff>0</xdr:colOff>
      <xdr:row>50</xdr:row>
      <xdr:rowOff>0</xdr:rowOff>
    </xdr:to>
    <xdr:grpSp>
      <xdr:nvGrpSpPr>
        <xdr:cNvPr id="175" name="Group 174">
          <a:extLst>
            <a:ext uri="{FF2B5EF4-FFF2-40B4-BE49-F238E27FC236}">
              <a16:creationId xmlns:a16="http://schemas.microsoft.com/office/drawing/2014/main" id="{00000000-0008-0000-0500-0000AF000000}"/>
            </a:ext>
          </a:extLst>
        </xdr:cNvPr>
        <xdr:cNvGrpSpPr/>
      </xdr:nvGrpSpPr>
      <xdr:grpSpPr>
        <a:xfrm>
          <a:off x="46940223" y="11192357"/>
          <a:ext cx="1599177" cy="2142643"/>
          <a:chOff x="23660653" y="8655327"/>
          <a:chExt cx="1570164" cy="2098260"/>
        </a:xfrm>
      </xdr:grpSpPr>
      <xdr:grpSp>
        <xdr:nvGrpSpPr>
          <xdr:cNvPr id="176" name="Group 175">
            <a:extLst>
              <a:ext uri="{FF2B5EF4-FFF2-40B4-BE49-F238E27FC236}">
                <a16:creationId xmlns:a16="http://schemas.microsoft.com/office/drawing/2014/main" id="{00000000-0008-0000-0500-0000B0000000}"/>
              </a:ext>
            </a:extLst>
          </xdr:cNvPr>
          <xdr:cNvGrpSpPr/>
        </xdr:nvGrpSpPr>
        <xdr:grpSpPr>
          <a:xfrm>
            <a:off x="23660653" y="8655327"/>
            <a:ext cx="1570164" cy="1049130"/>
            <a:chOff x="11405886" y="3448291"/>
            <a:chExt cx="1591519" cy="1061013"/>
          </a:xfrm>
        </xdr:grpSpPr>
        <xdr:sp macro="" textlink="">
          <xdr:nvSpPr>
            <xdr:cNvPr id="181" name="Rectangle 180">
              <a:extLst>
                <a:ext uri="{FF2B5EF4-FFF2-40B4-BE49-F238E27FC236}">
                  <a16:creationId xmlns:a16="http://schemas.microsoft.com/office/drawing/2014/main" id="{00000000-0008-0000-0500-0000B500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82" name="Straight Connector 181">
              <a:extLst>
                <a:ext uri="{FF2B5EF4-FFF2-40B4-BE49-F238E27FC236}">
                  <a16:creationId xmlns:a16="http://schemas.microsoft.com/office/drawing/2014/main" id="{00000000-0008-0000-0500-0000B6000000}"/>
                </a:ext>
              </a:extLst>
            </xdr:cNvPr>
            <xdr:cNvCxnSpPr>
              <a:stCxn id="181" idx="2"/>
            </xdr:cNvCxnSpPr>
          </xdr:nvCxnSpPr>
          <xdr:spPr>
            <a:xfrm>
              <a:off x="12201646" y="4244051"/>
              <a:ext cx="9" cy="265253"/>
            </a:xfrm>
            <a:prstGeom prst="line">
              <a:avLst/>
            </a:prstGeom>
            <a:noFill/>
            <a:ln w="38100" cap="rnd">
              <a:solidFill>
                <a:schemeClr val="accent4"/>
              </a:solidFill>
            </a:ln>
          </xdr:spPr>
        </xdr:cxnSp>
        <xdr:grpSp>
          <xdr:nvGrpSpPr>
            <xdr:cNvPr id="183" name="Group 182">
              <a:extLst>
                <a:ext uri="{FF2B5EF4-FFF2-40B4-BE49-F238E27FC236}">
                  <a16:creationId xmlns:a16="http://schemas.microsoft.com/office/drawing/2014/main" id="{00000000-0008-0000-0500-0000B7000000}"/>
                </a:ext>
              </a:extLst>
            </xdr:cNvPr>
            <xdr:cNvGrpSpPr/>
          </xdr:nvGrpSpPr>
          <xdr:grpSpPr>
            <a:xfrm>
              <a:off x="11519768" y="3528434"/>
              <a:ext cx="1363755" cy="635475"/>
              <a:chOff x="11518369" y="3553257"/>
              <a:chExt cx="1363755" cy="635475"/>
            </a:xfrm>
          </xdr:grpSpPr>
          <xdr:sp macro="" textlink="">
            <xdr:nvSpPr>
              <xdr:cNvPr id="184" name="Rounded Rectangle 1817">
                <a:extLst>
                  <a:ext uri="{FF2B5EF4-FFF2-40B4-BE49-F238E27FC236}">
                    <a16:creationId xmlns:a16="http://schemas.microsoft.com/office/drawing/2014/main" id="{00000000-0008-0000-0500-0000B800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185" name="Freeform 1818">
                <a:extLst>
                  <a:ext uri="{FF2B5EF4-FFF2-40B4-BE49-F238E27FC236}">
                    <a16:creationId xmlns:a16="http://schemas.microsoft.com/office/drawing/2014/main" id="{00000000-0008-0000-0500-0000B900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186" name="Group 185">
                <a:extLst>
                  <a:ext uri="{FF2B5EF4-FFF2-40B4-BE49-F238E27FC236}">
                    <a16:creationId xmlns:a16="http://schemas.microsoft.com/office/drawing/2014/main" id="{00000000-0008-0000-0500-0000BA000000}"/>
                  </a:ext>
                </a:extLst>
              </xdr:cNvPr>
              <xdr:cNvGrpSpPr/>
            </xdr:nvGrpSpPr>
            <xdr:grpSpPr>
              <a:xfrm>
                <a:off x="11634489" y="3942308"/>
                <a:ext cx="1135136" cy="111368"/>
                <a:chOff x="2807181" y="3520439"/>
                <a:chExt cx="911405" cy="94549"/>
              </a:xfrm>
            </xdr:grpSpPr>
            <xdr:cxnSp macro="">
              <xdr:nvCxnSpPr>
                <xdr:cNvPr id="189" name="Straight Connector 188">
                  <a:extLst>
                    <a:ext uri="{FF2B5EF4-FFF2-40B4-BE49-F238E27FC236}">
                      <a16:creationId xmlns:a16="http://schemas.microsoft.com/office/drawing/2014/main" id="{00000000-0008-0000-0500-0000BD00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190" name="Straight Connector 189">
                  <a:extLst>
                    <a:ext uri="{FF2B5EF4-FFF2-40B4-BE49-F238E27FC236}">
                      <a16:creationId xmlns:a16="http://schemas.microsoft.com/office/drawing/2014/main" id="{00000000-0008-0000-0500-0000BE00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191" name="Straight Connector 190">
                  <a:extLst>
                    <a:ext uri="{FF2B5EF4-FFF2-40B4-BE49-F238E27FC236}">
                      <a16:creationId xmlns:a16="http://schemas.microsoft.com/office/drawing/2014/main" id="{00000000-0008-0000-0500-0000BF00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192" name="Straight Connector 191">
                  <a:extLst>
                    <a:ext uri="{FF2B5EF4-FFF2-40B4-BE49-F238E27FC236}">
                      <a16:creationId xmlns:a16="http://schemas.microsoft.com/office/drawing/2014/main" id="{00000000-0008-0000-0500-0000C000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193" name="Straight Connector 192">
                  <a:extLst>
                    <a:ext uri="{FF2B5EF4-FFF2-40B4-BE49-F238E27FC236}">
                      <a16:creationId xmlns:a16="http://schemas.microsoft.com/office/drawing/2014/main" id="{00000000-0008-0000-0500-0000C100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194" name="Straight Connector 193">
                  <a:extLst>
                    <a:ext uri="{FF2B5EF4-FFF2-40B4-BE49-F238E27FC236}">
                      <a16:creationId xmlns:a16="http://schemas.microsoft.com/office/drawing/2014/main" id="{00000000-0008-0000-0500-0000C200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195" name="Straight Connector 194">
                  <a:extLst>
                    <a:ext uri="{FF2B5EF4-FFF2-40B4-BE49-F238E27FC236}">
                      <a16:creationId xmlns:a16="http://schemas.microsoft.com/office/drawing/2014/main" id="{00000000-0008-0000-0500-0000C300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196" name="Straight Connector 195">
                  <a:extLst>
                    <a:ext uri="{FF2B5EF4-FFF2-40B4-BE49-F238E27FC236}">
                      <a16:creationId xmlns:a16="http://schemas.microsoft.com/office/drawing/2014/main" id="{00000000-0008-0000-0500-0000C400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197" name="Straight Connector 196">
                  <a:extLst>
                    <a:ext uri="{FF2B5EF4-FFF2-40B4-BE49-F238E27FC236}">
                      <a16:creationId xmlns:a16="http://schemas.microsoft.com/office/drawing/2014/main" id="{00000000-0008-0000-0500-0000C500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198" name="Straight Connector 197">
                  <a:extLst>
                    <a:ext uri="{FF2B5EF4-FFF2-40B4-BE49-F238E27FC236}">
                      <a16:creationId xmlns:a16="http://schemas.microsoft.com/office/drawing/2014/main" id="{00000000-0008-0000-0500-0000C600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199" name="Straight Connector 198">
                  <a:extLst>
                    <a:ext uri="{FF2B5EF4-FFF2-40B4-BE49-F238E27FC236}">
                      <a16:creationId xmlns:a16="http://schemas.microsoft.com/office/drawing/2014/main" id="{00000000-0008-0000-0500-0000C700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200" name="Straight Connector 199">
                  <a:extLst>
                    <a:ext uri="{FF2B5EF4-FFF2-40B4-BE49-F238E27FC236}">
                      <a16:creationId xmlns:a16="http://schemas.microsoft.com/office/drawing/2014/main" id="{00000000-0008-0000-0500-0000C800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201" name="Straight Connector 200">
                  <a:extLst>
                    <a:ext uri="{FF2B5EF4-FFF2-40B4-BE49-F238E27FC236}">
                      <a16:creationId xmlns:a16="http://schemas.microsoft.com/office/drawing/2014/main" id="{00000000-0008-0000-0500-0000C900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187" name="Straight Connector 186">
                <a:extLst>
                  <a:ext uri="{FF2B5EF4-FFF2-40B4-BE49-F238E27FC236}">
                    <a16:creationId xmlns:a16="http://schemas.microsoft.com/office/drawing/2014/main" id="{00000000-0008-0000-0500-0000BB00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188" name="Straight Connector 187">
                <a:extLst>
                  <a:ext uri="{FF2B5EF4-FFF2-40B4-BE49-F238E27FC236}">
                    <a16:creationId xmlns:a16="http://schemas.microsoft.com/office/drawing/2014/main" id="{00000000-0008-0000-0500-0000BC00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grpSp>
        <xdr:nvGrpSpPr>
          <xdr:cNvPr id="177" name="Group 176">
            <a:extLst>
              <a:ext uri="{FF2B5EF4-FFF2-40B4-BE49-F238E27FC236}">
                <a16:creationId xmlns:a16="http://schemas.microsoft.com/office/drawing/2014/main" id="{00000000-0008-0000-0500-0000B1000000}"/>
              </a:ext>
            </a:extLst>
          </xdr:cNvPr>
          <xdr:cNvGrpSpPr/>
        </xdr:nvGrpSpPr>
        <xdr:grpSpPr>
          <a:xfrm>
            <a:off x="23660653" y="9442174"/>
            <a:ext cx="1570164" cy="1311413"/>
            <a:chOff x="11430000" y="2126512"/>
            <a:chExt cx="1594884" cy="1329068"/>
          </a:xfrm>
        </xdr:grpSpPr>
        <xdr:sp macro="" textlink="">
          <xdr:nvSpPr>
            <xdr:cNvPr id="178" name="Rectangle 177">
              <a:extLst>
                <a:ext uri="{FF2B5EF4-FFF2-40B4-BE49-F238E27FC236}">
                  <a16:creationId xmlns:a16="http://schemas.microsoft.com/office/drawing/2014/main" id="{00000000-0008-0000-0500-0000B200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79" name="Rounded Rectangle 1812">
              <a:extLst>
                <a:ext uri="{FF2B5EF4-FFF2-40B4-BE49-F238E27FC236}">
                  <a16:creationId xmlns:a16="http://schemas.microsoft.com/office/drawing/2014/main" id="{00000000-0008-0000-0500-0000B300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180" name="Straight Connector 179">
              <a:extLst>
                <a:ext uri="{FF2B5EF4-FFF2-40B4-BE49-F238E27FC236}">
                  <a16:creationId xmlns:a16="http://schemas.microsoft.com/office/drawing/2014/main" id="{00000000-0008-0000-0500-0000B4000000}"/>
                </a:ext>
              </a:extLst>
            </xdr:cNvPr>
            <xdr:cNvCxnSpPr>
              <a:stCxn id="178" idx="2"/>
            </xdr:cNvCxnSpPr>
          </xdr:nvCxnSpPr>
          <xdr:spPr>
            <a:xfrm>
              <a:off x="12227442" y="2923953"/>
              <a:ext cx="1793" cy="531627"/>
            </a:xfrm>
            <a:prstGeom prst="line">
              <a:avLst/>
            </a:prstGeom>
            <a:noFill/>
            <a:ln w="38100" cap="rnd">
              <a:solidFill>
                <a:schemeClr val="accent4"/>
              </a:solidFill>
            </a:ln>
          </xdr:spPr>
        </xdr:cxnSp>
      </xdr:grpSp>
    </xdr:grpSp>
    <xdr:clientData/>
  </xdr:twoCellAnchor>
  <xdr:twoCellAnchor>
    <xdr:from>
      <xdr:col>90</xdr:col>
      <xdr:colOff>270793</xdr:colOff>
      <xdr:row>53</xdr:row>
      <xdr:rowOff>682</xdr:rowOff>
    </xdr:from>
    <xdr:to>
      <xdr:col>95</xdr:col>
      <xdr:colOff>0</xdr:colOff>
      <xdr:row>53</xdr:row>
      <xdr:rowOff>11677</xdr:rowOff>
    </xdr:to>
    <xdr:cxnSp macro="">
      <xdr:nvCxnSpPr>
        <xdr:cNvPr id="203" name="Straight Connector 202">
          <a:extLst>
            <a:ext uri="{FF2B5EF4-FFF2-40B4-BE49-F238E27FC236}">
              <a16:creationId xmlns:a16="http://schemas.microsoft.com/office/drawing/2014/main" id="{00000000-0008-0000-0500-0000CB000000}"/>
            </a:ext>
          </a:extLst>
        </xdr:cNvPr>
        <xdr:cNvCxnSpPr>
          <a:stCxn id="1062" idx="1"/>
          <a:endCxn id="1192" idx="3"/>
        </xdr:cNvCxnSpPr>
      </xdr:nvCxnSpPr>
      <xdr:spPr>
        <a:xfrm flipH="1">
          <a:off x="24642198" y="13935521"/>
          <a:ext cx="1083174" cy="10995"/>
        </a:xfrm>
        <a:prstGeom prst="line">
          <a:avLst/>
        </a:prstGeom>
        <a:noFill/>
        <a:ln w="38100" cap="rnd">
          <a:solidFill>
            <a:schemeClr val="accent3"/>
          </a:solidFill>
          <a:prstDash val="lgDashDotDot"/>
        </a:ln>
      </xdr:spPr>
    </xdr:cxnSp>
    <xdr:clientData/>
  </xdr:twoCellAnchor>
  <xdr:twoCellAnchor>
    <xdr:from>
      <xdr:col>93</xdr:col>
      <xdr:colOff>1</xdr:colOff>
      <xdr:row>47</xdr:row>
      <xdr:rowOff>263680</xdr:rowOff>
    </xdr:from>
    <xdr:to>
      <xdr:col>95</xdr:col>
      <xdr:colOff>1</xdr:colOff>
      <xdr:row>49</xdr:row>
      <xdr:rowOff>263589</xdr:rowOff>
    </xdr:to>
    <xdr:cxnSp macro="">
      <xdr:nvCxnSpPr>
        <xdr:cNvPr id="204" name="Elbow Connector 2132">
          <a:extLst>
            <a:ext uri="{FF2B5EF4-FFF2-40B4-BE49-F238E27FC236}">
              <a16:creationId xmlns:a16="http://schemas.microsoft.com/office/drawing/2014/main" id="{00000000-0008-0000-0500-0000CC000000}"/>
            </a:ext>
          </a:extLst>
        </xdr:cNvPr>
        <xdr:cNvCxnSpPr>
          <a:stCxn id="1086" idx="0"/>
          <a:endCxn id="333" idx="0"/>
        </xdr:cNvCxnSpPr>
      </xdr:nvCxnSpPr>
      <xdr:spPr>
        <a:xfrm rot="5400000" flipH="1" flipV="1">
          <a:off x="25219316" y="12653461"/>
          <a:ext cx="527447" cy="542193"/>
        </a:xfrm>
        <a:prstGeom prst="bentConnector2">
          <a:avLst/>
        </a:prstGeom>
        <a:noFill/>
        <a:ln w="38100" cap="rnd">
          <a:solidFill>
            <a:schemeClr val="accent3"/>
          </a:solidFill>
          <a:prstDash val="lgDashDotDot"/>
        </a:ln>
      </xdr:spPr>
    </xdr:cxnSp>
    <xdr:clientData/>
  </xdr:twoCellAnchor>
  <xdr:twoCellAnchor>
    <xdr:from>
      <xdr:col>22</xdr:col>
      <xdr:colOff>1</xdr:colOff>
      <xdr:row>55</xdr:row>
      <xdr:rowOff>257262</xdr:rowOff>
    </xdr:from>
    <xdr:to>
      <xdr:col>27</xdr:col>
      <xdr:colOff>6</xdr:colOff>
      <xdr:row>58</xdr:row>
      <xdr:rowOff>255214</xdr:rowOff>
    </xdr:to>
    <xdr:cxnSp macro="">
      <xdr:nvCxnSpPr>
        <xdr:cNvPr id="205" name="Elbow Connector 2152">
          <a:extLst>
            <a:ext uri="{FF2B5EF4-FFF2-40B4-BE49-F238E27FC236}">
              <a16:creationId xmlns:a16="http://schemas.microsoft.com/office/drawing/2014/main" id="{00000000-0008-0000-0500-0000CD000000}"/>
            </a:ext>
          </a:extLst>
        </xdr:cNvPr>
        <xdr:cNvCxnSpPr>
          <a:stCxn id="289" idx="0"/>
          <a:endCxn id="226" idx="1"/>
        </xdr:cNvCxnSpPr>
      </xdr:nvCxnSpPr>
      <xdr:spPr>
        <a:xfrm flipV="1">
          <a:off x="5951221" y="14716212"/>
          <a:ext cx="1352555" cy="786622"/>
        </a:xfrm>
        <a:prstGeom prst="bentConnector3">
          <a:avLst>
            <a:gd name="adj1" fmla="val 58965"/>
          </a:avLst>
        </a:prstGeom>
        <a:noFill/>
        <a:ln w="38100" cap="rnd">
          <a:solidFill>
            <a:schemeClr val="accent3"/>
          </a:solidFill>
          <a:prstDash val="solid"/>
        </a:ln>
      </xdr:spPr>
    </xdr:cxnSp>
    <xdr:clientData/>
  </xdr:twoCellAnchor>
  <xdr:twoCellAnchor>
    <xdr:from>
      <xdr:col>22</xdr:col>
      <xdr:colOff>1</xdr:colOff>
      <xdr:row>53</xdr:row>
      <xdr:rowOff>257271</xdr:rowOff>
    </xdr:from>
    <xdr:to>
      <xdr:col>27</xdr:col>
      <xdr:colOff>0</xdr:colOff>
      <xdr:row>55</xdr:row>
      <xdr:rowOff>255593</xdr:rowOff>
    </xdr:to>
    <xdr:cxnSp macro="">
      <xdr:nvCxnSpPr>
        <xdr:cNvPr id="206" name="Elbow Connector 2162">
          <a:extLst>
            <a:ext uri="{FF2B5EF4-FFF2-40B4-BE49-F238E27FC236}">
              <a16:creationId xmlns:a16="http://schemas.microsoft.com/office/drawing/2014/main" id="{00000000-0008-0000-0500-0000CE000000}"/>
            </a:ext>
          </a:extLst>
        </xdr:cNvPr>
        <xdr:cNvCxnSpPr>
          <a:stCxn id="279" idx="0"/>
          <a:endCxn id="221" idx="1"/>
        </xdr:cNvCxnSpPr>
      </xdr:nvCxnSpPr>
      <xdr:spPr>
        <a:xfrm flipV="1">
          <a:off x="5951221" y="14190441"/>
          <a:ext cx="1352549" cy="524102"/>
        </a:xfrm>
        <a:prstGeom prst="bentConnector3">
          <a:avLst>
            <a:gd name="adj1" fmla="val 39655"/>
          </a:avLst>
        </a:prstGeom>
        <a:noFill/>
        <a:ln w="38100" cap="rnd">
          <a:solidFill>
            <a:srgbClr val="0070C0"/>
          </a:solidFill>
          <a:prstDash val="dash"/>
        </a:ln>
      </xdr:spPr>
    </xdr:cxnSp>
    <xdr:clientData/>
  </xdr:twoCellAnchor>
  <xdr:twoCellAnchor>
    <xdr:from>
      <xdr:col>25</xdr:col>
      <xdr:colOff>20</xdr:colOff>
      <xdr:row>48</xdr:row>
      <xdr:rowOff>1883</xdr:rowOff>
    </xdr:from>
    <xdr:to>
      <xdr:col>27</xdr:col>
      <xdr:colOff>6</xdr:colOff>
      <xdr:row>49</xdr:row>
      <xdr:rowOff>257277</xdr:rowOff>
    </xdr:to>
    <xdr:cxnSp macro="">
      <xdr:nvCxnSpPr>
        <xdr:cNvPr id="207" name="Elbow Connector 2197">
          <a:extLst>
            <a:ext uri="{FF2B5EF4-FFF2-40B4-BE49-F238E27FC236}">
              <a16:creationId xmlns:a16="http://schemas.microsoft.com/office/drawing/2014/main" id="{00000000-0008-0000-0500-0000CF000000}"/>
            </a:ext>
          </a:extLst>
        </xdr:cNvPr>
        <xdr:cNvCxnSpPr>
          <a:stCxn id="209" idx="3"/>
          <a:endCxn id="218" idx="1"/>
        </xdr:cNvCxnSpPr>
      </xdr:nvCxnSpPr>
      <xdr:spPr>
        <a:xfrm>
          <a:off x="6762770" y="12620603"/>
          <a:ext cx="541006" cy="518284"/>
        </a:xfrm>
        <a:prstGeom prst="bentConnector3">
          <a:avLst>
            <a:gd name="adj1" fmla="val 50000"/>
          </a:avLst>
        </a:prstGeom>
        <a:noFill/>
        <a:ln w="38100" cap="rnd">
          <a:solidFill>
            <a:schemeClr val="accent6">
              <a:lumMod val="60000"/>
              <a:lumOff val="40000"/>
            </a:schemeClr>
          </a:solidFill>
          <a:prstDash val="dashDot"/>
        </a:ln>
      </xdr:spPr>
    </xdr:cxnSp>
    <xdr:clientData/>
  </xdr:twoCellAnchor>
  <xdr:twoCellAnchor>
    <xdr:from>
      <xdr:col>22</xdr:col>
      <xdr:colOff>1</xdr:colOff>
      <xdr:row>47</xdr:row>
      <xdr:rowOff>2</xdr:rowOff>
    </xdr:from>
    <xdr:to>
      <xdr:col>25</xdr:col>
      <xdr:colOff>20</xdr:colOff>
      <xdr:row>52</xdr:row>
      <xdr:rowOff>0</xdr:rowOff>
    </xdr:to>
    <xdr:grpSp>
      <xdr:nvGrpSpPr>
        <xdr:cNvPr id="208" name="Group 207">
          <a:extLst>
            <a:ext uri="{FF2B5EF4-FFF2-40B4-BE49-F238E27FC236}">
              <a16:creationId xmlns:a16="http://schemas.microsoft.com/office/drawing/2014/main" id="{00000000-0008-0000-0500-0000D0000000}"/>
            </a:ext>
          </a:extLst>
        </xdr:cNvPr>
        <xdr:cNvGrpSpPr/>
      </xdr:nvGrpSpPr>
      <xdr:grpSpPr>
        <a:xfrm>
          <a:off x="5867401" y="12534902"/>
          <a:ext cx="800119" cy="1333498"/>
          <a:chOff x="20289932" y="7739063"/>
          <a:chExt cx="792342" cy="1324784"/>
        </a:xfrm>
      </xdr:grpSpPr>
      <xdr:sp macro="" textlink="">
        <xdr:nvSpPr>
          <xdr:cNvPr id="209" name="Rectangle 208">
            <a:extLst>
              <a:ext uri="{FF2B5EF4-FFF2-40B4-BE49-F238E27FC236}">
                <a16:creationId xmlns:a16="http://schemas.microsoft.com/office/drawing/2014/main" id="{00000000-0008-0000-0500-0000D1000000}"/>
              </a:ext>
            </a:extLst>
          </xdr:cNvPr>
          <xdr:cNvSpPr/>
        </xdr:nvSpPr>
        <xdr:spPr>
          <a:xfrm>
            <a:off x="20548545" y="7739063"/>
            <a:ext cx="533729" cy="53372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10" name="Straight Connector 209">
            <a:extLst>
              <a:ext uri="{FF2B5EF4-FFF2-40B4-BE49-F238E27FC236}">
                <a16:creationId xmlns:a16="http://schemas.microsoft.com/office/drawing/2014/main" id="{00000000-0008-0000-0500-0000D2000000}"/>
              </a:ext>
            </a:extLst>
          </xdr:cNvPr>
          <xdr:cNvCxnSpPr>
            <a:stCxn id="6" idx="0"/>
            <a:endCxn id="212" idx="0"/>
          </xdr:cNvCxnSpPr>
        </xdr:nvCxnSpPr>
        <xdr:spPr>
          <a:xfrm flipV="1">
            <a:off x="20289932" y="7999125"/>
            <a:ext cx="414662" cy="4891"/>
          </a:xfrm>
          <a:prstGeom prst="line">
            <a:avLst/>
          </a:prstGeom>
          <a:noFill/>
          <a:ln w="38100" cap="rnd">
            <a:solidFill>
              <a:schemeClr val="accent6">
                <a:lumMod val="60000"/>
                <a:lumOff val="40000"/>
              </a:schemeClr>
            </a:solidFill>
            <a:prstDash val="solid"/>
          </a:ln>
        </xdr:spPr>
      </xdr:cxnSp>
      <xdr:cxnSp macro="">
        <xdr:nvCxnSpPr>
          <xdr:cNvPr id="211" name="Straight Connector 210">
            <a:extLst>
              <a:ext uri="{FF2B5EF4-FFF2-40B4-BE49-F238E27FC236}">
                <a16:creationId xmlns:a16="http://schemas.microsoft.com/office/drawing/2014/main" id="{00000000-0008-0000-0500-0000D3000000}"/>
              </a:ext>
            </a:extLst>
          </xdr:cNvPr>
          <xdr:cNvCxnSpPr/>
        </xdr:nvCxnSpPr>
        <xdr:spPr>
          <a:xfrm flipV="1">
            <a:off x="20815409" y="7946112"/>
            <a:ext cx="0" cy="1117735"/>
          </a:xfrm>
          <a:prstGeom prst="line">
            <a:avLst/>
          </a:prstGeom>
          <a:noFill/>
          <a:ln w="38100" cap="rnd">
            <a:solidFill>
              <a:schemeClr val="accent3"/>
            </a:solidFill>
            <a:prstDash val="solid"/>
          </a:ln>
        </xdr:spPr>
      </xdr:cxnSp>
      <xdr:sp macro="" textlink="">
        <xdr:nvSpPr>
          <xdr:cNvPr id="212" name="Arc 211">
            <a:extLst>
              <a:ext uri="{FF2B5EF4-FFF2-40B4-BE49-F238E27FC236}">
                <a16:creationId xmlns:a16="http://schemas.microsoft.com/office/drawing/2014/main" id="{00000000-0008-0000-0500-0000D4000000}"/>
              </a:ext>
            </a:extLst>
          </xdr:cNvPr>
          <xdr:cNvSpPr/>
        </xdr:nvSpPr>
        <xdr:spPr>
          <a:xfrm>
            <a:off x="20704559" y="7868868"/>
            <a:ext cx="248379" cy="266874"/>
          </a:xfrm>
          <a:prstGeom prst="arc">
            <a:avLst>
              <a:gd name="adj1" fmla="val 10887746"/>
              <a:gd name="adj2" fmla="val 0"/>
            </a:avLst>
          </a:prstGeom>
          <a:noFill/>
          <a:ln w="38100" cap="rnd">
            <a:solidFill>
              <a:schemeClr val="accent6">
                <a:lumMod val="60000"/>
                <a:lumOff val="40000"/>
              </a:schemeClr>
            </a:solidFill>
            <a:prstDash val="solid"/>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213" name="Straight Connector 212">
            <a:extLst>
              <a:ext uri="{FF2B5EF4-FFF2-40B4-BE49-F238E27FC236}">
                <a16:creationId xmlns:a16="http://schemas.microsoft.com/office/drawing/2014/main" id="{00000000-0008-0000-0500-0000D5000000}"/>
              </a:ext>
            </a:extLst>
          </xdr:cNvPr>
          <xdr:cNvCxnSpPr>
            <a:stCxn id="212" idx="2"/>
            <a:endCxn id="209" idx="3"/>
          </xdr:cNvCxnSpPr>
        </xdr:nvCxnSpPr>
        <xdr:spPr>
          <a:xfrm>
            <a:off x="20952938" y="8002305"/>
            <a:ext cx="129336" cy="3622"/>
          </a:xfrm>
          <a:prstGeom prst="line">
            <a:avLst/>
          </a:prstGeom>
          <a:noFill/>
          <a:ln w="38100" cap="rnd">
            <a:solidFill>
              <a:schemeClr val="accent6">
                <a:lumMod val="60000"/>
                <a:lumOff val="40000"/>
              </a:schemeClr>
            </a:solidFill>
            <a:prstDash val="solid"/>
          </a:ln>
        </xdr:spPr>
      </xdr:cxnSp>
      <xdr:cxnSp macro="">
        <xdr:nvCxnSpPr>
          <xdr:cNvPr id="214" name="Straight Connector 213">
            <a:extLst>
              <a:ext uri="{FF2B5EF4-FFF2-40B4-BE49-F238E27FC236}">
                <a16:creationId xmlns:a16="http://schemas.microsoft.com/office/drawing/2014/main" id="{00000000-0008-0000-0500-0000D6000000}"/>
              </a:ext>
            </a:extLst>
          </xdr:cNvPr>
          <xdr:cNvCxnSpPr/>
        </xdr:nvCxnSpPr>
        <xdr:spPr>
          <a:xfrm>
            <a:off x="20815409" y="7739065"/>
            <a:ext cx="0" cy="69016"/>
          </a:xfrm>
          <a:prstGeom prst="line">
            <a:avLst/>
          </a:prstGeom>
          <a:noFill/>
          <a:ln w="38100" cap="rnd">
            <a:solidFill>
              <a:schemeClr val="accent3"/>
            </a:solidFill>
            <a:prstDash val="dashDot"/>
          </a:ln>
        </xdr:spPr>
      </xdr:cxnSp>
    </xdr:grpSp>
    <xdr:clientData/>
  </xdr:twoCellAnchor>
  <xdr:oneCellAnchor>
    <xdr:from>
      <xdr:col>23</xdr:col>
      <xdr:colOff>0</xdr:colOff>
      <xdr:row>51</xdr:row>
      <xdr:rowOff>257260</xdr:rowOff>
    </xdr:from>
    <xdr:ext cx="1039091" cy="20"/>
    <xdr:cxnSp macro="">
      <xdr:nvCxnSpPr>
        <xdr:cNvPr id="215" name="Straight Connector 214">
          <a:extLst>
            <a:ext uri="{FF2B5EF4-FFF2-40B4-BE49-F238E27FC236}">
              <a16:creationId xmlns:a16="http://schemas.microsoft.com/office/drawing/2014/main" id="{00000000-0008-0000-0500-0000D7000000}"/>
            </a:ext>
          </a:extLst>
        </xdr:cNvPr>
        <xdr:cNvCxnSpPr>
          <a:stCxn id="232" idx="0"/>
          <a:endCxn id="220" idx="1"/>
        </xdr:cNvCxnSpPr>
      </xdr:nvCxnSpPr>
      <xdr:spPr>
        <a:xfrm>
          <a:off x="6221730" y="13664650"/>
          <a:ext cx="1039091" cy="20"/>
        </a:xfrm>
        <a:prstGeom prst="line">
          <a:avLst/>
        </a:prstGeom>
        <a:noFill/>
        <a:ln w="38100" cap="rnd">
          <a:solidFill>
            <a:schemeClr val="accent3"/>
          </a:solidFill>
        </a:ln>
      </xdr:spPr>
    </xdr:cxnSp>
    <xdr:clientData/>
  </xdr:oneCellAnchor>
  <xdr:twoCellAnchor>
    <xdr:from>
      <xdr:col>27</xdr:col>
      <xdr:colOff>0</xdr:colOff>
      <xdr:row>48</xdr:row>
      <xdr:rowOff>257259</xdr:rowOff>
    </xdr:from>
    <xdr:to>
      <xdr:col>33</xdr:col>
      <xdr:colOff>0</xdr:colOff>
      <xdr:row>58</xdr:row>
      <xdr:rowOff>257260</xdr:rowOff>
    </xdr:to>
    <xdr:grpSp>
      <xdr:nvGrpSpPr>
        <xdr:cNvPr id="216" name="Group 215">
          <a:extLst>
            <a:ext uri="{FF2B5EF4-FFF2-40B4-BE49-F238E27FC236}">
              <a16:creationId xmlns:a16="http://schemas.microsoft.com/office/drawing/2014/main" id="{00000000-0008-0000-0500-0000D8000000}"/>
            </a:ext>
          </a:extLst>
        </xdr:cNvPr>
        <xdr:cNvGrpSpPr/>
      </xdr:nvGrpSpPr>
      <xdr:grpSpPr>
        <a:xfrm>
          <a:off x="7200900" y="13058859"/>
          <a:ext cx="1600200" cy="2667001"/>
          <a:chOff x="797092" y="6642435"/>
          <a:chExt cx="1594184" cy="2656974"/>
        </a:xfrm>
      </xdr:grpSpPr>
      <xdr:sp macro="" textlink="">
        <xdr:nvSpPr>
          <xdr:cNvPr id="217" name="TextBox 27">
            <a:extLst>
              <a:ext uri="{FF2B5EF4-FFF2-40B4-BE49-F238E27FC236}">
                <a16:creationId xmlns:a16="http://schemas.microsoft.com/office/drawing/2014/main" id="{00000000-0008-0000-0500-0000D9000000}"/>
              </a:ext>
            </a:extLst>
          </xdr:cNvPr>
          <xdr:cNvSpPr txBox="1">
            <a:spLocks noChangeAspect="1"/>
          </xdr:cNvSpPr>
        </xdr:nvSpPr>
        <xdr:spPr>
          <a:xfrm>
            <a:off x="1328494" y="6642435"/>
            <a:ext cx="531397"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218" name="TextBox 38">
            <a:extLst>
              <a:ext uri="{FF2B5EF4-FFF2-40B4-BE49-F238E27FC236}">
                <a16:creationId xmlns:a16="http://schemas.microsoft.com/office/drawing/2014/main" id="{00000000-0008-0000-0500-0000DA000000}"/>
              </a:ext>
            </a:extLst>
          </xdr:cNvPr>
          <xdr:cNvSpPr txBox="1">
            <a:spLocks noChangeAspect="1"/>
          </xdr:cNvSpPr>
        </xdr:nvSpPr>
        <xdr:spPr>
          <a:xfrm>
            <a:off x="797098" y="6642453"/>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219" name="TextBox 39">
            <a:extLst>
              <a:ext uri="{FF2B5EF4-FFF2-40B4-BE49-F238E27FC236}">
                <a16:creationId xmlns:a16="http://schemas.microsoft.com/office/drawing/2014/main" id="{00000000-0008-0000-0500-0000DB000000}"/>
              </a:ext>
            </a:extLst>
          </xdr:cNvPr>
          <xdr:cNvSpPr txBox="1">
            <a:spLocks noChangeAspect="1"/>
          </xdr:cNvSpPr>
        </xdr:nvSpPr>
        <xdr:spPr>
          <a:xfrm>
            <a:off x="1859874" y="6642453"/>
            <a:ext cx="531397"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220" name="TextBox 40">
            <a:extLst>
              <a:ext uri="{FF2B5EF4-FFF2-40B4-BE49-F238E27FC236}">
                <a16:creationId xmlns:a16="http://schemas.microsoft.com/office/drawing/2014/main" id="{00000000-0008-0000-0500-0000DC000000}"/>
              </a:ext>
            </a:extLst>
          </xdr:cNvPr>
          <xdr:cNvSpPr txBox="1">
            <a:spLocks noChangeAspect="1"/>
          </xdr:cNvSpPr>
        </xdr:nvSpPr>
        <xdr:spPr>
          <a:xfrm>
            <a:off x="797092" y="7173850"/>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21" name="TextBox 41">
            <a:extLst>
              <a:ext uri="{FF2B5EF4-FFF2-40B4-BE49-F238E27FC236}">
                <a16:creationId xmlns:a16="http://schemas.microsoft.com/office/drawing/2014/main" id="{00000000-0008-0000-0500-0000DD000000}"/>
              </a:ext>
            </a:extLst>
          </xdr:cNvPr>
          <xdr:cNvSpPr txBox="1">
            <a:spLocks noChangeAspect="1"/>
          </xdr:cNvSpPr>
        </xdr:nvSpPr>
        <xdr:spPr>
          <a:xfrm>
            <a:off x="797092" y="770523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222" name="TextBox 43">
            <a:extLst>
              <a:ext uri="{FF2B5EF4-FFF2-40B4-BE49-F238E27FC236}">
                <a16:creationId xmlns:a16="http://schemas.microsoft.com/office/drawing/2014/main" id="{00000000-0008-0000-0500-0000DE000000}"/>
              </a:ext>
            </a:extLst>
          </xdr:cNvPr>
          <xdr:cNvSpPr txBox="1">
            <a:spLocks noChangeAspect="1"/>
          </xdr:cNvSpPr>
        </xdr:nvSpPr>
        <xdr:spPr>
          <a:xfrm>
            <a:off x="797098" y="876800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P</a:t>
            </a:r>
            <a:endParaRPr lang="en-US">
              <a:solidFill>
                <a:schemeClr val="bg1"/>
              </a:solidFill>
              <a:latin typeface="Comic Sans MS" panose="030F0702030302020204" pitchFamily="66" charset="0"/>
            </a:endParaRPr>
          </a:p>
        </xdr:txBody>
      </xdr:sp>
      <xdr:sp macro="" textlink="">
        <xdr:nvSpPr>
          <xdr:cNvPr id="223" name="TextBox 45">
            <a:extLst>
              <a:ext uri="{FF2B5EF4-FFF2-40B4-BE49-F238E27FC236}">
                <a16:creationId xmlns:a16="http://schemas.microsoft.com/office/drawing/2014/main" id="{00000000-0008-0000-0500-0000DF000000}"/>
              </a:ext>
            </a:extLst>
          </xdr:cNvPr>
          <xdr:cNvSpPr txBox="1">
            <a:spLocks noChangeAspect="1"/>
          </xdr:cNvSpPr>
        </xdr:nvSpPr>
        <xdr:spPr>
          <a:xfrm>
            <a:off x="1328483"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I</a:t>
            </a:r>
            <a:endParaRPr lang="en-US">
              <a:solidFill>
                <a:schemeClr val="bg1"/>
              </a:solidFill>
              <a:latin typeface="Comic Sans MS" panose="030F0702030302020204" pitchFamily="66" charset="0"/>
            </a:endParaRPr>
          </a:p>
        </xdr:txBody>
      </xdr:sp>
      <xdr:sp macro="" textlink="">
        <xdr:nvSpPr>
          <xdr:cNvPr id="224" name="TextBox 46">
            <a:extLst>
              <a:ext uri="{FF2B5EF4-FFF2-40B4-BE49-F238E27FC236}">
                <a16:creationId xmlns:a16="http://schemas.microsoft.com/office/drawing/2014/main" id="{00000000-0008-0000-0500-0000E0000000}"/>
              </a:ext>
            </a:extLst>
          </xdr:cNvPr>
          <xdr:cNvSpPr txBox="1">
            <a:spLocks noChangeAspect="1"/>
          </xdr:cNvSpPr>
        </xdr:nvSpPr>
        <xdr:spPr>
          <a:xfrm>
            <a:off x="1859874"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D</a:t>
            </a:r>
            <a:endParaRPr lang="en-US">
              <a:solidFill>
                <a:schemeClr val="bg1"/>
              </a:solidFill>
              <a:latin typeface="Comic Sans MS" panose="030F0702030302020204" pitchFamily="66" charset="0"/>
            </a:endParaRPr>
          </a:p>
        </xdr:txBody>
      </xdr:sp>
      <xdr:sp macro="" textlink="">
        <xdr:nvSpPr>
          <xdr:cNvPr id="225" name="TextBox 47">
            <a:extLst>
              <a:ext uri="{FF2B5EF4-FFF2-40B4-BE49-F238E27FC236}">
                <a16:creationId xmlns:a16="http://schemas.microsoft.com/office/drawing/2014/main" id="{00000000-0008-0000-0500-0000E1000000}"/>
              </a:ext>
            </a:extLst>
          </xdr:cNvPr>
          <xdr:cNvSpPr txBox="1">
            <a:spLocks noChangeAspect="1"/>
          </xdr:cNvSpPr>
        </xdr:nvSpPr>
        <xdr:spPr>
          <a:xfrm>
            <a:off x="1328494" y="8236621"/>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sp macro="" textlink="">
        <xdr:nvSpPr>
          <xdr:cNvPr id="226" name="TextBox 48">
            <a:extLst>
              <a:ext uri="{FF2B5EF4-FFF2-40B4-BE49-F238E27FC236}">
                <a16:creationId xmlns:a16="http://schemas.microsoft.com/office/drawing/2014/main" id="{00000000-0008-0000-0500-0000E2000000}"/>
              </a:ext>
            </a:extLst>
          </xdr:cNvPr>
          <xdr:cNvSpPr txBox="1">
            <a:spLocks noChangeAspect="1"/>
          </xdr:cNvSpPr>
        </xdr:nvSpPr>
        <xdr:spPr>
          <a:xfrm>
            <a:off x="797098" y="8236621"/>
            <a:ext cx="531385" cy="531397"/>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227" name="TextBox 47">
            <a:extLst>
              <a:ext uri="{FF2B5EF4-FFF2-40B4-BE49-F238E27FC236}">
                <a16:creationId xmlns:a16="http://schemas.microsoft.com/office/drawing/2014/main" id="{00000000-0008-0000-0500-0000E3000000}"/>
              </a:ext>
            </a:extLst>
          </xdr:cNvPr>
          <xdr:cNvSpPr txBox="1">
            <a:spLocks noChangeAspect="1"/>
          </xdr:cNvSpPr>
        </xdr:nvSpPr>
        <xdr:spPr>
          <a:xfrm>
            <a:off x="1328487" y="7705224"/>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RA</a:t>
            </a:r>
          </a:p>
        </xdr:txBody>
      </xdr:sp>
    </xdr:grpSp>
    <xdr:clientData/>
  </xdr:twoCellAnchor>
  <xdr:twoCellAnchor>
    <xdr:from>
      <xdr:col>2</xdr:col>
      <xdr:colOff>0</xdr:colOff>
      <xdr:row>50</xdr:row>
      <xdr:rowOff>257260</xdr:rowOff>
    </xdr:from>
    <xdr:to>
      <xdr:col>23</xdr:col>
      <xdr:colOff>0</xdr:colOff>
      <xdr:row>52</xdr:row>
      <xdr:rowOff>257259</xdr:rowOff>
    </xdr:to>
    <xdr:grpSp>
      <xdr:nvGrpSpPr>
        <xdr:cNvPr id="228" name="Group 227">
          <a:extLst>
            <a:ext uri="{FF2B5EF4-FFF2-40B4-BE49-F238E27FC236}">
              <a16:creationId xmlns:a16="http://schemas.microsoft.com/office/drawing/2014/main" id="{00000000-0008-0000-0500-0000E4000000}"/>
            </a:ext>
          </a:extLst>
        </xdr:cNvPr>
        <xdr:cNvGrpSpPr/>
      </xdr:nvGrpSpPr>
      <xdr:grpSpPr>
        <a:xfrm>
          <a:off x="533400" y="13592260"/>
          <a:ext cx="5600700" cy="533399"/>
          <a:chOff x="609600" y="3429000"/>
          <a:chExt cx="5486400" cy="548640"/>
        </a:xfrm>
      </xdr:grpSpPr>
      <xdr:sp macro="" textlink="">
        <xdr:nvSpPr>
          <xdr:cNvPr id="229" name="TextBox 67">
            <a:extLst>
              <a:ext uri="{FF2B5EF4-FFF2-40B4-BE49-F238E27FC236}">
                <a16:creationId xmlns:a16="http://schemas.microsoft.com/office/drawing/2014/main" id="{00000000-0008-0000-0500-0000E5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CPCWEWT</a:t>
            </a:r>
          </a:p>
        </xdr:txBody>
      </xdr:sp>
      <xdr:sp macro="" textlink="">
        <xdr:nvSpPr>
          <xdr:cNvPr id="230" name="TextBox 65">
            <a:extLst>
              <a:ext uri="{FF2B5EF4-FFF2-40B4-BE49-F238E27FC236}">
                <a16:creationId xmlns:a16="http://schemas.microsoft.com/office/drawing/2014/main" id="{00000000-0008-0000-0500-0000E6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 6</a:t>
            </a:r>
          </a:p>
        </xdr:txBody>
      </xdr:sp>
      <xdr:sp macro="" textlink="">
        <xdr:nvSpPr>
          <xdr:cNvPr id="231" name="TextBox 40">
            <a:extLst>
              <a:ext uri="{FF2B5EF4-FFF2-40B4-BE49-F238E27FC236}">
                <a16:creationId xmlns:a16="http://schemas.microsoft.com/office/drawing/2014/main" id="{00000000-0008-0000-0500-0000E7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32" name="Isosceles Triangle 231">
            <a:extLst>
              <a:ext uri="{FF2B5EF4-FFF2-40B4-BE49-F238E27FC236}">
                <a16:creationId xmlns:a16="http://schemas.microsoft.com/office/drawing/2014/main" id="{00000000-0008-0000-0500-0000E8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33" name="Isosceles Triangle 232">
            <a:extLst>
              <a:ext uri="{FF2B5EF4-FFF2-40B4-BE49-F238E27FC236}">
                <a16:creationId xmlns:a16="http://schemas.microsoft.com/office/drawing/2014/main" id="{00000000-0008-0000-0500-0000E9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34" name="Straight Connector 233">
            <a:extLst>
              <a:ext uri="{FF2B5EF4-FFF2-40B4-BE49-F238E27FC236}">
                <a16:creationId xmlns:a16="http://schemas.microsoft.com/office/drawing/2014/main" id="{00000000-0008-0000-0500-0000EA000000}"/>
              </a:ext>
            </a:extLst>
          </xdr:cNvPr>
          <xdr:cNvCxnSpPr>
            <a:stCxn id="232" idx="0"/>
            <a:endCxn id="232"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5" name="Straight Connector 234">
            <a:extLst>
              <a:ext uri="{FF2B5EF4-FFF2-40B4-BE49-F238E27FC236}">
                <a16:creationId xmlns:a16="http://schemas.microsoft.com/office/drawing/2014/main" id="{00000000-0008-0000-0500-0000EB000000}"/>
              </a:ext>
            </a:extLst>
          </xdr:cNvPr>
          <xdr:cNvCxnSpPr>
            <a:stCxn id="232" idx="0"/>
            <a:endCxn id="232"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6" name="Straight Connector 235">
            <a:extLst>
              <a:ext uri="{FF2B5EF4-FFF2-40B4-BE49-F238E27FC236}">
                <a16:creationId xmlns:a16="http://schemas.microsoft.com/office/drawing/2014/main" id="{00000000-0008-0000-0500-0000EC000000}"/>
              </a:ext>
            </a:extLst>
          </xdr:cNvPr>
          <xdr:cNvCxnSpPr>
            <a:stCxn id="233" idx="0"/>
            <a:endCxn id="233"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7" name="Straight Connector 236">
            <a:extLst>
              <a:ext uri="{FF2B5EF4-FFF2-40B4-BE49-F238E27FC236}">
                <a16:creationId xmlns:a16="http://schemas.microsoft.com/office/drawing/2014/main" id="{00000000-0008-0000-0500-0000ED000000}"/>
              </a:ext>
            </a:extLst>
          </xdr:cNvPr>
          <xdr:cNvCxnSpPr>
            <a:stCxn id="233" idx="0"/>
            <a:endCxn id="233"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8" name="Straight Connector 237">
            <a:extLst>
              <a:ext uri="{FF2B5EF4-FFF2-40B4-BE49-F238E27FC236}">
                <a16:creationId xmlns:a16="http://schemas.microsoft.com/office/drawing/2014/main" id="{00000000-0008-0000-0500-0000EE000000}"/>
              </a:ext>
            </a:extLst>
          </xdr:cNvPr>
          <xdr:cNvCxnSpPr>
            <a:stCxn id="232" idx="2"/>
            <a:endCxn id="233"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9" name="Straight Connector 238">
            <a:extLst>
              <a:ext uri="{FF2B5EF4-FFF2-40B4-BE49-F238E27FC236}">
                <a16:creationId xmlns:a16="http://schemas.microsoft.com/office/drawing/2014/main" id="{00000000-0008-0000-0500-0000EF000000}"/>
              </a:ext>
            </a:extLst>
          </xdr:cNvPr>
          <xdr:cNvCxnSpPr>
            <a:stCxn id="232" idx="4"/>
            <a:endCxn id="233"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215</xdr:col>
      <xdr:colOff>0</xdr:colOff>
      <xdr:row>53</xdr:row>
      <xdr:rowOff>259912</xdr:rowOff>
    </xdr:from>
    <xdr:to>
      <xdr:col>234</xdr:col>
      <xdr:colOff>265098</xdr:colOff>
      <xdr:row>60</xdr:row>
      <xdr:rowOff>0</xdr:rowOff>
    </xdr:to>
    <xdr:grpSp>
      <xdr:nvGrpSpPr>
        <xdr:cNvPr id="240" name="Group 239">
          <a:extLst>
            <a:ext uri="{FF2B5EF4-FFF2-40B4-BE49-F238E27FC236}">
              <a16:creationId xmlns:a16="http://schemas.microsoft.com/office/drawing/2014/main" id="{00000000-0008-0000-0500-0000F0000000}"/>
            </a:ext>
          </a:extLst>
        </xdr:cNvPr>
        <xdr:cNvGrpSpPr/>
      </xdr:nvGrpSpPr>
      <xdr:grpSpPr>
        <a:xfrm>
          <a:off x="57340500" y="14395012"/>
          <a:ext cx="5332398" cy="1606988"/>
          <a:chOff x="609661" y="3246122"/>
          <a:chExt cx="5486399" cy="1645902"/>
        </a:xfrm>
      </xdr:grpSpPr>
      <xdr:sp macro="" textlink="">
        <xdr:nvSpPr>
          <xdr:cNvPr id="241" name="TextBox 61">
            <a:extLst>
              <a:ext uri="{FF2B5EF4-FFF2-40B4-BE49-F238E27FC236}">
                <a16:creationId xmlns:a16="http://schemas.microsoft.com/office/drawing/2014/main" id="{00000000-0008-0000-0500-0000F100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V1 </a:t>
            </a:r>
            <a:r>
              <a:rPr lang="en-US" baseline="0">
                <a:solidFill>
                  <a:schemeClr val="bg1"/>
                </a:solidFill>
                <a:latin typeface="Comic Sans MS" panose="030F0702030302020204" pitchFamily="66" charset="0"/>
              </a:rPr>
              <a:t>- To Twr</a:t>
            </a:r>
            <a:endParaRPr lang="en-US">
              <a:solidFill>
                <a:schemeClr val="bg1"/>
              </a:solidFill>
              <a:latin typeface="Comic Sans MS" panose="030F0702030302020204" pitchFamily="66" charset="0"/>
            </a:endParaRPr>
          </a:p>
        </xdr:txBody>
      </xdr:sp>
      <xdr:sp macro="" textlink="">
        <xdr:nvSpPr>
          <xdr:cNvPr id="242" name="TextBox 63">
            <a:extLst>
              <a:ext uri="{FF2B5EF4-FFF2-40B4-BE49-F238E27FC236}">
                <a16:creationId xmlns:a16="http://schemas.microsoft.com/office/drawing/2014/main" id="{00000000-0008-0000-0500-0000F200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43" name="TextBox 64">
            <a:extLst>
              <a:ext uri="{FF2B5EF4-FFF2-40B4-BE49-F238E27FC236}">
                <a16:creationId xmlns:a16="http://schemas.microsoft.com/office/drawing/2014/main" id="{00000000-0008-0000-0500-0000F300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244" name="Isosceles Triangle 243">
            <a:extLst>
              <a:ext uri="{FF2B5EF4-FFF2-40B4-BE49-F238E27FC236}">
                <a16:creationId xmlns:a16="http://schemas.microsoft.com/office/drawing/2014/main" id="{00000000-0008-0000-0500-0000F400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45" name="Isosceles Triangle 244">
            <a:extLst>
              <a:ext uri="{FF2B5EF4-FFF2-40B4-BE49-F238E27FC236}">
                <a16:creationId xmlns:a16="http://schemas.microsoft.com/office/drawing/2014/main" id="{00000000-0008-0000-0500-0000F500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46" name="Straight Connector 245">
            <a:extLst>
              <a:ext uri="{FF2B5EF4-FFF2-40B4-BE49-F238E27FC236}">
                <a16:creationId xmlns:a16="http://schemas.microsoft.com/office/drawing/2014/main" id="{00000000-0008-0000-0500-0000F6000000}"/>
              </a:ext>
            </a:extLst>
          </xdr:cNvPr>
          <xdr:cNvCxnSpPr>
            <a:stCxn id="244" idx="0"/>
            <a:endCxn id="244"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47" name="Straight Connector 246">
            <a:extLst>
              <a:ext uri="{FF2B5EF4-FFF2-40B4-BE49-F238E27FC236}">
                <a16:creationId xmlns:a16="http://schemas.microsoft.com/office/drawing/2014/main" id="{00000000-0008-0000-0500-0000F7000000}"/>
              </a:ext>
            </a:extLst>
          </xdr:cNvPr>
          <xdr:cNvCxnSpPr>
            <a:stCxn id="244" idx="0"/>
            <a:endCxn id="244"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48" name="Straight Connector 247">
            <a:extLst>
              <a:ext uri="{FF2B5EF4-FFF2-40B4-BE49-F238E27FC236}">
                <a16:creationId xmlns:a16="http://schemas.microsoft.com/office/drawing/2014/main" id="{00000000-0008-0000-0500-0000F8000000}"/>
              </a:ext>
            </a:extLst>
          </xdr:cNvPr>
          <xdr:cNvCxnSpPr>
            <a:stCxn id="245" idx="0"/>
            <a:endCxn id="245"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49" name="Straight Connector 248">
            <a:extLst>
              <a:ext uri="{FF2B5EF4-FFF2-40B4-BE49-F238E27FC236}">
                <a16:creationId xmlns:a16="http://schemas.microsoft.com/office/drawing/2014/main" id="{00000000-0008-0000-0500-0000F9000000}"/>
              </a:ext>
            </a:extLst>
          </xdr:cNvPr>
          <xdr:cNvCxnSpPr>
            <a:stCxn id="245" idx="0"/>
            <a:endCxn id="245"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0" name="Straight Connector 249">
            <a:extLst>
              <a:ext uri="{FF2B5EF4-FFF2-40B4-BE49-F238E27FC236}">
                <a16:creationId xmlns:a16="http://schemas.microsoft.com/office/drawing/2014/main" id="{00000000-0008-0000-0500-0000FA000000}"/>
              </a:ext>
            </a:extLst>
          </xdr:cNvPr>
          <xdr:cNvCxnSpPr>
            <a:stCxn id="244" idx="2"/>
            <a:endCxn id="245"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1" name="Straight Connector 250">
            <a:extLst>
              <a:ext uri="{FF2B5EF4-FFF2-40B4-BE49-F238E27FC236}">
                <a16:creationId xmlns:a16="http://schemas.microsoft.com/office/drawing/2014/main" id="{00000000-0008-0000-0500-0000FB000000}"/>
              </a:ext>
            </a:extLst>
          </xdr:cNvPr>
          <xdr:cNvCxnSpPr>
            <a:stCxn id="244" idx="4"/>
            <a:endCxn id="245"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252" name="TextBox 73">
            <a:extLst>
              <a:ext uri="{FF2B5EF4-FFF2-40B4-BE49-F238E27FC236}">
                <a16:creationId xmlns:a16="http://schemas.microsoft.com/office/drawing/2014/main" id="{00000000-0008-0000-0500-0000FC00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a:t>
            </a:r>
          </a:p>
        </xdr:txBody>
      </xdr:sp>
      <xdr:sp macro="" textlink="">
        <xdr:nvSpPr>
          <xdr:cNvPr id="253" name="TextBox 76">
            <a:extLst>
              <a:ext uri="{FF2B5EF4-FFF2-40B4-BE49-F238E27FC236}">
                <a16:creationId xmlns:a16="http://schemas.microsoft.com/office/drawing/2014/main" id="{00000000-0008-0000-0500-0000FD00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grpSp>
    <xdr:clientData/>
  </xdr:twoCellAnchor>
  <xdr:twoCellAnchor>
    <xdr:from>
      <xdr:col>12</xdr:col>
      <xdr:colOff>0</xdr:colOff>
      <xdr:row>60</xdr:row>
      <xdr:rowOff>257259</xdr:rowOff>
    </xdr:from>
    <xdr:to>
      <xdr:col>25</xdr:col>
      <xdr:colOff>0</xdr:colOff>
      <xdr:row>62</xdr:row>
      <xdr:rowOff>257261</xdr:rowOff>
    </xdr:to>
    <xdr:grpSp>
      <xdr:nvGrpSpPr>
        <xdr:cNvPr id="254" name="Group 253">
          <a:extLst>
            <a:ext uri="{FF2B5EF4-FFF2-40B4-BE49-F238E27FC236}">
              <a16:creationId xmlns:a16="http://schemas.microsoft.com/office/drawing/2014/main" id="{00000000-0008-0000-0500-0000FE000000}"/>
            </a:ext>
          </a:extLst>
        </xdr:cNvPr>
        <xdr:cNvGrpSpPr/>
      </xdr:nvGrpSpPr>
      <xdr:grpSpPr>
        <a:xfrm>
          <a:off x="3200400" y="16259259"/>
          <a:ext cx="3467100" cy="533402"/>
          <a:chOff x="2298237" y="2514603"/>
          <a:chExt cx="3797763" cy="548647"/>
        </a:xfrm>
      </xdr:grpSpPr>
      <xdr:sp macro="" textlink="">
        <xdr:nvSpPr>
          <xdr:cNvPr id="255" name="Rounded Rectangle 981">
            <a:extLst>
              <a:ext uri="{FF2B5EF4-FFF2-40B4-BE49-F238E27FC236}">
                <a16:creationId xmlns:a16="http://schemas.microsoft.com/office/drawing/2014/main" id="{00000000-0008-0000-0500-0000FF00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56" name="TextBox 126">
            <a:extLst>
              <a:ext uri="{FF2B5EF4-FFF2-40B4-BE49-F238E27FC236}">
                <a16:creationId xmlns:a16="http://schemas.microsoft.com/office/drawing/2014/main" id="{00000000-0008-0000-0500-00000001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a:t>
            </a:r>
            <a:r>
              <a:rPr lang="en-US" baseline="0">
                <a:solidFill>
                  <a:schemeClr val="bg1"/>
                </a:solidFill>
                <a:latin typeface="Comic Sans MS" panose="030F0702030302020204" pitchFamily="66" charset="0"/>
              </a:rPr>
              <a:t> 2</a:t>
            </a:r>
            <a:endParaRPr lang="en-US">
              <a:solidFill>
                <a:schemeClr val="bg1"/>
              </a:solidFill>
              <a:latin typeface="Comic Sans MS" panose="030F0702030302020204" pitchFamily="66" charset="0"/>
            </a:endParaRPr>
          </a:p>
        </xdr:txBody>
      </xdr:sp>
      <xdr:sp macro="" textlink="">
        <xdr:nvSpPr>
          <xdr:cNvPr id="257" name="TextBox 101">
            <a:extLst>
              <a:ext uri="{FF2B5EF4-FFF2-40B4-BE49-F238E27FC236}">
                <a16:creationId xmlns:a16="http://schemas.microsoft.com/office/drawing/2014/main" id="{00000000-0008-0000-0500-000001010000}"/>
              </a:ext>
            </a:extLst>
          </xdr:cNvPr>
          <xdr:cNvSpPr txBox="1">
            <a:spLocks noChangeAspect="1"/>
          </xdr:cNvSpPr>
        </xdr:nvSpPr>
        <xdr:spPr>
          <a:xfrm flipH="1">
            <a:off x="2298237" y="2514610"/>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BPV</a:t>
            </a:r>
            <a:r>
              <a:rPr lang="en-US" baseline="0">
                <a:solidFill>
                  <a:schemeClr val="bg1"/>
                </a:solidFill>
                <a:latin typeface="Comic Sans MS" panose="030F0702030302020204" pitchFamily="66" charset="0"/>
              </a:rPr>
              <a:t> P</a:t>
            </a:r>
            <a:r>
              <a:rPr lang="en-US" baseline="-25000">
                <a:solidFill>
                  <a:schemeClr val="bg1"/>
                </a:solidFill>
                <a:latin typeface="Comic Sans MS" panose="030F0702030302020204" pitchFamily="66" charset="0"/>
              </a:rPr>
              <a:t>Gain</a:t>
            </a:r>
          </a:p>
        </xdr:txBody>
      </xdr:sp>
      <xdr:sp macro="" textlink="">
        <xdr:nvSpPr>
          <xdr:cNvPr id="258" name="TextBox 123">
            <a:extLst>
              <a:ext uri="{FF2B5EF4-FFF2-40B4-BE49-F238E27FC236}">
                <a16:creationId xmlns:a16="http://schemas.microsoft.com/office/drawing/2014/main" id="{00000000-0008-0000-0500-00000201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259" name="Rectangle 258">
            <a:extLst>
              <a:ext uri="{FF2B5EF4-FFF2-40B4-BE49-F238E27FC236}">
                <a16:creationId xmlns:a16="http://schemas.microsoft.com/office/drawing/2014/main" id="{00000000-0008-0000-0500-000003010000}"/>
              </a:ext>
            </a:extLst>
          </xdr:cNvPr>
          <xdr:cNvSpPr/>
        </xdr:nvSpPr>
        <xdr:spPr>
          <a:xfrm>
            <a:off x="4009176" y="2514610"/>
            <a:ext cx="1263871"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60" name="Rectangle 259">
            <a:extLst>
              <a:ext uri="{FF2B5EF4-FFF2-40B4-BE49-F238E27FC236}">
                <a16:creationId xmlns:a16="http://schemas.microsoft.com/office/drawing/2014/main" id="{00000000-0008-0000-0500-000004010000}"/>
              </a:ext>
            </a:extLst>
          </xdr:cNvPr>
          <xdr:cNvSpPr/>
        </xdr:nvSpPr>
        <xdr:spPr>
          <a:xfrm>
            <a:off x="2298238" y="2514639"/>
            <a:ext cx="1710938"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12</xdr:col>
      <xdr:colOff>0</xdr:colOff>
      <xdr:row>62</xdr:row>
      <xdr:rowOff>257261</xdr:rowOff>
    </xdr:from>
    <xdr:to>
      <xdr:col>25</xdr:col>
      <xdr:colOff>0</xdr:colOff>
      <xdr:row>64</xdr:row>
      <xdr:rowOff>257259</xdr:rowOff>
    </xdr:to>
    <xdr:grpSp>
      <xdr:nvGrpSpPr>
        <xdr:cNvPr id="261" name="Group 260">
          <a:extLst>
            <a:ext uri="{FF2B5EF4-FFF2-40B4-BE49-F238E27FC236}">
              <a16:creationId xmlns:a16="http://schemas.microsoft.com/office/drawing/2014/main" id="{00000000-0008-0000-0500-000005010000}"/>
            </a:ext>
          </a:extLst>
        </xdr:cNvPr>
        <xdr:cNvGrpSpPr/>
      </xdr:nvGrpSpPr>
      <xdr:grpSpPr>
        <a:xfrm>
          <a:off x="3200400" y="16792661"/>
          <a:ext cx="3467100" cy="533398"/>
          <a:chOff x="2298237" y="2514603"/>
          <a:chExt cx="3797763" cy="548647"/>
        </a:xfrm>
      </xdr:grpSpPr>
      <xdr:sp macro="" textlink="">
        <xdr:nvSpPr>
          <xdr:cNvPr id="262" name="Rounded Rectangle 989">
            <a:extLst>
              <a:ext uri="{FF2B5EF4-FFF2-40B4-BE49-F238E27FC236}">
                <a16:creationId xmlns:a16="http://schemas.microsoft.com/office/drawing/2014/main" id="{00000000-0008-0000-0500-00000601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63" name="TextBox 126">
            <a:extLst>
              <a:ext uri="{FF2B5EF4-FFF2-40B4-BE49-F238E27FC236}">
                <a16:creationId xmlns:a16="http://schemas.microsoft.com/office/drawing/2014/main" id="{00000000-0008-0000-0500-00000701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2</a:t>
            </a:r>
          </a:p>
        </xdr:txBody>
      </xdr:sp>
      <xdr:sp macro="" textlink="">
        <xdr:nvSpPr>
          <xdr:cNvPr id="264" name="TextBox 101">
            <a:extLst>
              <a:ext uri="{FF2B5EF4-FFF2-40B4-BE49-F238E27FC236}">
                <a16:creationId xmlns:a16="http://schemas.microsoft.com/office/drawing/2014/main" id="{00000000-0008-0000-0500-000008010000}"/>
              </a:ext>
            </a:extLst>
          </xdr:cNvPr>
          <xdr:cNvSpPr txBox="1">
            <a:spLocks noChangeAspect="1"/>
          </xdr:cNvSpPr>
        </xdr:nvSpPr>
        <xdr:spPr>
          <a:xfrm flipH="1">
            <a:off x="2298237" y="2514610"/>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BPV</a:t>
            </a:r>
            <a:r>
              <a:rPr lang="en-US" baseline="0">
                <a:solidFill>
                  <a:schemeClr val="bg1"/>
                </a:solidFill>
                <a:latin typeface="Comic Sans MS" panose="030F0702030302020204" pitchFamily="66" charset="0"/>
              </a:rPr>
              <a:t> I</a:t>
            </a:r>
            <a:r>
              <a:rPr lang="en-US" baseline="-25000">
                <a:solidFill>
                  <a:schemeClr val="bg1"/>
                </a:solidFill>
                <a:latin typeface="Comic Sans MS" panose="030F0702030302020204" pitchFamily="66" charset="0"/>
              </a:rPr>
              <a:t>Gain</a:t>
            </a:r>
          </a:p>
        </xdr:txBody>
      </xdr:sp>
      <xdr:sp macro="" textlink="">
        <xdr:nvSpPr>
          <xdr:cNvPr id="265" name="TextBox 123">
            <a:extLst>
              <a:ext uri="{FF2B5EF4-FFF2-40B4-BE49-F238E27FC236}">
                <a16:creationId xmlns:a16="http://schemas.microsoft.com/office/drawing/2014/main" id="{00000000-0008-0000-0500-00000901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266" name="Rectangle 265">
            <a:extLst>
              <a:ext uri="{FF2B5EF4-FFF2-40B4-BE49-F238E27FC236}">
                <a16:creationId xmlns:a16="http://schemas.microsoft.com/office/drawing/2014/main" id="{00000000-0008-0000-0500-00000A010000}"/>
              </a:ext>
            </a:extLst>
          </xdr:cNvPr>
          <xdr:cNvSpPr/>
        </xdr:nvSpPr>
        <xdr:spPr>
          <a:xfrm>
            <a:off x="4009176" y="2514610"/>
            <a:ext cx="1263871"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67" name="Rectangle 266">
            <a:extLst>
              <a:ext uri="{FF2B5EF4-FFF2-40B4-BE49-F238E27FC236}">
                <a16:creationId xmlns:a16="http://schemas.microsoft.com/office/drawing/2014/main" id="{00000000-0008-0000-0500-00000B010000}"/>
              </a:ext>
            </a:extLst>
          </xdr:cNvPr>
          <xdr:cNvSpPr/>
        </xdr:nvSpPr>
        <xdr:spPr>
          <a:xfrm>
            <a:off x="2298238" y="2514639"/>
            <a:ext cx="1710938"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12</xdr:col>
      <xdr:colOff>0</xdr:colOff>
      <xdr:row>65</xdr:row>
      <xdr:rowOff>179</xdr:rowOff>
    </xdr:from>
    <xdr:to>
      <xdr:col>25</xdr:col>
      <xdr:colOff>0</xdr:colOff>
      <xdr:row>66</xdr:row>
      <xdr:rowOff>257260</xdr:rowOff>
    </xdr:to>
    <xdr:grpSp>
      <xdr:nvGrpSpPr>
        <xdr:cNvPr id="268" name="Group 267">
          <a:extLst>
            <a:ext uri="{FF2B5EF4-FFF2-40B4-BE49-F238E27FC236}">
              <a16:creationId xmlns:a16="http://schemas.microsoft.com/office/drawing/2014/main" id="{00000000-0008-0000-0500-00000C010000}"/>
            </a:ext>
          </a:extLst>
        </xdr:cNvPr>
        <xdr:cNvGrpSpPr/>
      </xdr:nvGrpSpPr>
      <xdr:grpSpPr>
        <a:xfrm>
          <a:off x="3200400" y="17335679"/>
          <a:ext cx="3467100" cy="523781"/>
          <a:chOff x="2298237" y="2514603"/>
          <a:chExt cx="3797763" cy="548647"/>
        </a:xfrm>
      </xdr:grpSpPr>
      <xdr:sp macro="" textlink="">
        <xdr:nvSpPr>
          <xdr:cNvPr id="269" name="Rounded Rectangle 996">
            <a:extLst>
              <a:ext uri="{FF2B5EF4-FFF2-40B4-BE49-F238E27FC236}">
                <a16:creationId xmlns:a16="http://schemas.microsoft.com/office/drawing/2014/main" id="{00000000-0008-0000-0500-00000D01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70" name="TextBox 126">
            <a:extLst>
              <a:ext uri="{FF2B5EF4-FFF2-40B4-BE49-F238E27FC236}">
                <a16:creationId xmlns:a16="http://schemas.microsoft.com/office/drawing/2014/main" id="{00000000-0008-0000-0500-00000E01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0</a:t>
            </a:r>
          </a:p>
        </xdr:txBody>
      </xdr:sp>
      <xdr:sp macro="" textlink="">
        <xdr:nvSpPr>
          <xdr:cNvPr id="271" name="TextBox 101">
            <a:extLst>
              <a:ext uri="{FF2B5EF4-FFF2-40B4-BE49-F238E27FC236}">
                <a16:creationId xmlns:a16="http://schemas.microsoft.com/office/drawing/2014/main" id="{00000000-0008-0000-0500-00000F010000}"/>
              </a:ext>
            </a:extLst>
          </xdr:cNvPr>
          <xdr:cNvSpPr txBox="1">
            <a:spLocks noChangeAspect="1"/>
          </xdr:cNvSpPr>
        </xdr:nvSpPr>
        <xdr:spPr>
          <a:xfrm flipH="1">
            <a:off x="2298237" y="2514610"/>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BPV</a:t>
            </a:r>
            <a:r>
              <a:rPr lang="en-US" baseline="0">
                <a:solidFill>
                  <a:schemeClr val="bg1"/>
                </a:solidFill>
                <a:latin typeface="Comic Sans MS" panose="030F0702030302020204" pitchFamily="66" charset="0"/>
              </a:rPr>
              <a:t> D</a:t>
            </a:r>
            <a:r>
              <a:rPr lang="en-US" baseline="-25000">
                <a:solidFill>
                  <a:schemeClr val="bg1"/>
                </a:solidFill>
                <a:latin typeface="Comic Sans MS" panose="030F0702030302020204" pitchFamily="66" charset="0"/>
              </a:rPr>
              <a:t>Gain</a:t>
            </a:r>
          </a:p>
        </xdr:txBody>
      </xdr:sp>
      <xdr:sp macro="" textlink="">
        <xdr:nvSpPr>
          <xdr:cNvPr id="272" name="TextBox 123">
            <a:extLst>
              <a:ext uri="{FF2B5EF4-FFF2-40B4-BE49-F238E27FC236}">
                <a16:creationId xmlns:a16="http://schemas.microsoft.com/office/drawing/2014/main" id="{00000000-0008-0000-0500-00001001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273" name="Rectangle 272">
            <a:extLst>
              <a:ext uri="{FF2B5EF4-FFF2-40B4-BE49-F238E27FC236}">
                <a16:creationId xmlns:a16="http://schemas.microsoft.com/office/drawing/2014/main" id="{00000000-0008-0000-0500-000011010000}"/>
              </a:ext>
            </a:extLst>
          </xdr:cNvPr>
          <xdr:cNvSpPr/>
        </xdr:nvSpPr>
        <xdr:spPr>
          <a:xfrm>
            <a:off x="4009176" y="2514610"/>
            <a:ext cx="1263871"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74" name="Rectangle 273">
            <a:extLst>
              <a:ext uri="{FF2B5EF4-FFF2-40B4-BE49-F238E27FC236}">
                <a16:creationId xmlns:a16="http://schemas.microsoft.com/office/drawing/2014/main" id="{00000000-0008-0000-0500-000012010000}"/>
              </a:ext>
            </a:extLst>
          </xdr:cNvPr>
          <xdr:cNvSpPr/>
        </xdr:nvSpPr>
        <xdr:spPr>
          <a:xfrm>
            <a:off x="2298238" y="2514639"/>
            <a:ext cx="1710938"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12</xdr:col>
      <xdr:colOff>0</xdr:colOff>
      <xdr:row>54</xdr:row>
      <xdr:rowOff>253926</xdr:rowOff>
    </xdr:from>
    <xdr:to>
      <xdr:col>22</xdr:col>
      <xdr:colOff>1</xdr:colOff>
      <xdr:row>56</xdr:row>
      <xdr:rowOff>257259</xdr:rowOff>
    </xdr:to>
    <xdr:grpSp>
      <xdr:nvGrpSpPr>
        <xdr:cNvPr id="275" name="Group 274">
          <a:extLst>
            <a:ext uri="{FF2B5EF4-FFF2-40B4-BE49-F238E27FC236}">
              <a16:creationId xmlns:a16="http://schemas.microsoft.com/office/drawing/2014/main" id="{00000000-0008-0000-0500-000013010000}"/>
            </a:ext>
          </a:extLst>
        </xdr:cNvPr>
        <xdr:cNvGrpSpPr/>
      </xdr:nvGrpSpPr>
      <xdr:grpSpPr>
        <a:xfrm>
          <a:off x="3200400" y="14655726"/>
          <a:ext cx="2667001" cy="536733"/>
          <a:chOff x="609660" y="4983457"/>
          <a:chExt cx="2743179" cy="548640"/>
        </a:xfrm>
      </xdr:grpSpPr>
      <xdr:sp macro="" textlink="">
        <xdr:nvSpPr>
          <xdr:cNvPr id="276" name="Isosceles Triangle 275">
            <a:extLst>
              <a:ext uri="{FF2B5EF4-FFF2-40B4-BE49-F238E27FC236}">
                <a16:creationId xmlns:a16="http://schemas.microsoft.com/office/drawing/2014/main" id="{00000000-0008-0000-0500-00001401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77" name="TextBox 191">
            <a:extLst>
              <a:ext uri="{FF2B5EF4-FFF2-40B4-BE49-F238E27FC236}">
                <a16:creationId xmlns:a16="http://schemas.microsoft.com/office/drawing/2014/main" id="{00000000-0008-0000-0500-00001501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CWPumpsOn</a:t>
            </a:r>
          </a:p>
        </xdr:txBody>
      </xdr:sp>
      <xdr:sp macro="" textlink="">
        <xdr:nvSpPr>
          <xdr:cNvPr id="278" name="TextBox 192">
            <a:extLst>
              <a:ext uri="{FF2B5EF4-FFF2-40B4-BE49-F238E27FC236}">
                <a16:creationId xmlns:a16="http://schemas.microsoft.com/office/drawing/2014/main" id="{00000000-0008-0000-0500-00001601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TC-01</a:t>
            </a:r>
          </a:p>
        </xdr:txBody>
      </xdr:sp>
      <xdr:sp macro="" textlink="">
        <xdr:nvSpPr>
          <xdr:cNvPr id="279" name="Isosceles Triangle 278">
            <a:extLst>
              <a:ext uri="{FF2B5EF4-FFF2-40B4-BE49-F238E27FC236}">
                <a16:creationId xmlns:a16="http://schemas.microsoft.com/office/drawing/2014/main" id="{00000000-0008-0000-0500-00001701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80" name="Straight Connector 279">
            <a:extLst>
              <a:ext uri="{FF2B5EF4-FFF2-40B4-BE49-F238E27FC236}">
                <a16:creationId xmlns:a16="http://schemas.microsoft.com/office/drawing/2014/main" id="{00000000-0008-0000-0500-000018010000}"/>
              </a:ext>
            </a:extLst>
          </xdr:cNvPr>
          <xdr:cNvCxnSpPr>
            <a:stCxn id="279" idx="0"/>
            <a:endCxn id="279"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81" name="Straight Connector 280">
            <a:extLst>
              <a:ext uri="{FF2B5EF4-FFF2-40B4-BE49-F238E27FC236}">
                <a16:creationId xmlns:a16="http://schemas.microsoft.com/office/drawing/2014/main" id="{00000000-0008-0000-0500-000019010000}"/>
              </a:ext>
            </a:extLst>
          </xdr:cNvPr>
          <xdr:cNvCxnSpPr>
            <a:stCxn id="279" idx="0"/>
            <a:endCxn id="279"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82" name="Straight Connector 281">
            <a:extLst>
              <a:ext uri="{FF2B5EF4-FFF2-40B4-BE49-F238E27FC236}">
                <a16:creationId xmlns:a16="http://schemas.microsoft.com/office/drawing/2014/main" id="{00000000-0008-0000-0500-00001A010000}"/>
              </a:ext>
            </a:extLst>
          </xdr:cNvPr>
          <xdr:cNvCxnSpPr>
            <a:stCxn id="276" idx="4"/>
            <a:endCxn id="276"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83" name="Straight Connector 282">
            <a:extLst>
              <a:ext uri="{FF2B5EF4-FFF2-40B4-BE49-F238E27FC236}">
                <a16:creationId xmlns:a16="http://schemas.microsoft.com/office/drawing/2014/main" id="{00000000-0008-0000-0500-00001B010000}"/>
              </a:ext>
            </a:extLst>
          </xdr:cNvPr>
          <xdr:cNvCxnSpPr>
            <a:stCxn id="279" idx="2"/>
            <a:endCxn id="276"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84" name="Straight Connector 283">
            <a:extLst>
              <a:ext uri="{FF2B5EF4-FFF2-40B4-BE49-F238E27FC236}">
                <a16:creationId xmlns:a16="http://schemas.microsoft.com/office/drawing/2014/main" id="{00000000-0008-0000-0500-00001C010000}"/>
              </a:ext>
            </a:extLst>
          </xdr:cNvPr>
          <xdr:cNvCxnSpPr>
            <a:stCxn id="279" idx="4"/>
            <a:endCxn id="276"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12</xdr:col>
      <xdr:colOff>0</xdr:colOff>
      <xdr:row>57</xdr:row>
      <xdr:rowOff>253928</xdr:rowOff>
    </xdr:from>
    <xdr:to>
      <xdr:col>22</xdr:col>
      <xdr:colOff>1</xdr:colOff>
      <xdr:row>59</xdr:row>
      <xdr:rowOff>256499</xdr:rowOff>
    </xdr:to>
    <xdr:grpSp>
      <xdr:nvGrpSpPr>
        <xdr:cNvPr id="285" name="Group 284">
          <a:extLst>
            <a:ext uri="{FF2B5EF4-FFF2-40B4-BE49-F238E27FC236}">
              <a16:creationId xmlns:a16="http://schemas.microsoft.com/office/drawing/2014/main" id="{00000000-0008-0000-0500-00001D010000}"/>
            </a:ext>
          </a:extLst>
        </xdr:cNvPr>
        <xdr:cNvGrpSpPr/>
      </xdr:nvGrpSpPr>
      <xdr:grpSpPr>
        <a:xfrm>
          <a:off x="3200400" y="15455828"/>
          <a:ext cx="2667001" cy="535971"/>
          <a:chOff x="609660" y="4983457"/>
          <a:chExt cx="2743179" cy="548640"/>
        </a:xfrm>
      </xdr:grpSpPr>
      <xdr:sp macro="" textlink="">
        <xdr:nvSpPr>
          <xdr:cNvPr id="286" name="Isosceles Triangle 285">
            <a:extLst>
              <a:ext uri="{FF2B5EF4-FFF2-40B4-BE49-F238E27FC236}">
                <a16:creationId xmlns:a16="http://schemas.microsoft.com/office/drawing/2014/main" id="{00000000-0008-0000-0500-00001E01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87" name="TextBox 191">
            <a:extLst>
              <a:ext uri="{FF2B5EF4-FFF2-40B4-BE49-F238E27FC236}">
                <a16:creationId xmlns:a16="http://schemas.microsoft.com/office/drawing/2014/main" id="{00000000-0008-0000-0500-00001F01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a:solidFill>
                  <a:schemeClr val="bg1"/>
                </a:solidFill>
                <a:latin typeface="Comic Sans MS" panose="030F0702030302020204" pitchFamily="66" charset="0"/>
              </a:rPr>
              <a:t>SystemOffAn</a:t>
            </a:r>
          </a:p>
        </xdr:txBody>
      </xdr:sp>
      <xdr:sp macro="" textlink="">
        <xdr:nvSpPr>
          <xdr:cNvPr id="288" name="TextBox 192">
            <a:extLst>
              <a:ext uri="{FF2B5EF4-FFF2-40B4-BE49-F238E27FC236}">
                <a16:creationId xmlns:a16="http://schemas.microsoft.com/office/drawing/2014/main" id="{00000000-0008-0000-0500-00002001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TC-01</a:t>
            </a:r>
          </a:p>
        </xdr:txBody>
      </xdr:sp>
      <xdr:sp macro="" textlink="">
        <xdr:nvSpPr>
          <xdr:cNvPr id="289" name="Isosceles Triangle 288">
            <a:extLst>
              <a:ext uri="{FF2B5EF4-FFF2-40B4-BE49-F238E27FC236}">
                <a16:creationId xmlns:a16="http://schemas.microsoft.com/office/drawing/2014/main" id="{00000000-0008-0000-0500-00002101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90" name="Straight Connector 289">
            <a:extLst>
              <a:ext uri="{FF2B5EF4-FFF2-40B4-BE49-F238E27FC236}">
                <a16:creationId xmlns:a16="http://schemas.microsoft.com/office/drawing/2014/main" id="{00000000-0008-0000-0500-000022010000}"/>
              </a:ext>
            </a:extLst>
          </xdr:cNvPr>
          <xdr:cNvCxnSpPr>
            <a:stCxn id="289" idx="0"/>
            <a:endCxn id="289"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91" name="Straight Connector 290">
            <a:extLst>
              <a:ext uri="{FF2B5EF4-FFF2-40B4-BE49-F238E27FC236}">
                <a16:creationId xmlns:a16="http://schemas.microsoft.com/office/drawing/2014/main" id="{00000000-0008-0000-0500-000023010000}"/>
              </a:ext>
            </a:extLst>
          </xdr:cNvPr>
          <xdr:cNvCxnSpPr>
            <a:stCxn id="289" idx="0"/>
            <a:endCxn id="289"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92" name="Straight Connector 291">
            <a:extLst>
              <a:ext uri="{FF2B5EF4-FFF2-40B4-BE49-F238E27FC236}">
                <a16:creationId xmlns:a16="http://schemas.microsoft.com/office/drawing/2014/main" id="{00000000-0008-0000-0500-000024010000}"/>
              </a:ext>
            </a:extLst>
          </xdr:cNvPr>
          <xdr:cNvCxnSpPr>
            <a:stCxn id="286" idx="4"/>
            <a:endCxn id="286" idx="2"/>
          </xdr:cNvCxnSpPr>
        </xdr:nvCxnSpPr>
        <xdr:spPr>
          <a:xfrm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93" name="Straight Connector 292">
            <a:extLst>
              <a:ext uri="{FF2B5EF4-FFF2-40B4-BE49-F238E27FC236}">
                <a16:creationId xmlns:a16="http://schemas.microsoft.com/office/drawing/2014/main" id="{00000000-0008-0000-0500-000025010000}"/>
              </a:ext>
            </a:extLst>
          </xdr:cNvPr>
          <xdr:cNvCxnSpPr>
            <a:stCxn id="289" idx="2"/>
            <a:endCxn id="286"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94" name="Straight Connector 293">
            <a:extLst>
              <a:ext uri="{FF2B5EF4-FFF2-40B4-BE49-F238E27FC236}">
                <a16:creationId xmlns:a16="http://schemas.microsoft.com/office/drawing/2014/main" id="{00000000-0008-0000-0500-000026010000}"/>
              </a:ext>
            </a:extLst>
          </xdr:cNvPr>
          <xdr:cNvCxnSpPr>
            <a:stCxn id="289" idx="4"/>
            <a:endCxn id="286"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95</xdr:col>
      <xdr:colOff>0</xdr:colOff>
      <xdr:row>47</xdr:row>
      <xdr:rowOff>0</xdr:rowOff>
    </xdr:from>
    <xdr:to>
      <xdr:col>104</xdr:col>
      <xdr:colOff>261276</xdr:colOff>
      <xdr:row>48</xdr:row>
      <xdr:rowOff>263588</xdr:rowOff>
    </xdr:to>
    <xdr:grpSp>
      <xdr:nvGrpSpPr>
        <xdr:cNvPr id="330" name="Group 329">
          <a:extLst>
            <a:ext uri="{FF2B5EF4-FFF2-40B4-BE49-F238E27FC236}">
              <a16:creationId xmlns:a16="http://schemas.microsoft.com/office/drawing/2014/main" id="{00000000-0008-0000-0500-00004A010000}"/>
            </a:ext>
          </a:extLst>
        </xdr:cNvPr>
        <xdr:cNvGrpSpPr/>
      </xdr:nvGrpSpPr>
      <xdr:grpSpPr>
        <a:xfrm flipH="1">
          <a:off x="25336500" y="12534900"/>
          <a:ext cx="2661576" cy="530288"/>
          <a:chOff x="609662" y="4983457"/>
          <a:chExt cx="2743177" cy="548640"/>
        </a:xfrm>
      </xdr:grpSpPr>
      <xdr:sp macro="" textlink="">
        <xdr:nvSpPr>
          <xdr:cNvPr id="331" name="Isosceles Triangle 330">
            <a:extLst>
              <a:ext uri="{FF2B5EF4-FFF2-40B4-BE49-F238E27FC236}">
                <a16:creationId xmlns:a16="http://schemas.microsoft.com/office/drawing/2014/main" id="{00000000-0008-0000-0500-00004B01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32" name="TextBox 191">
            <a:extLst>
              <a:ext uri="{FF2B5EF4-FFF2-40B4-BE49-F238E27FC236}">
                <a16:creationId xmlns:a16="http://schemas.microsoft.com/office/drawing/2014/main" id="{00000000-0008-0000-0500-00004C010000}"/>
              </a:ext>
            </a:extLst>
          </xdr:cNvPr>
          <xdr:cNvSpPr txBox="1">
            <a:spLocks/>
          </xdr:cNvSpPr>
        </xdr:nvSpPr>
        <xdr:spPr>
          <a:xfrm>
            <a:off x="609662" y="4983457"/>
            <a:ext cx="2468861"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a:solidFill>
                  <a:schemeClr val="bg1"/>
                </a:solidFill>
                <a:latin typeface="Comic Sans MS" panose="030F0702030302020204" pitchFamily="66" charset="0"/>
              </a:rPr>
              <a:t>SystemOffAn</a:t>
            </a:r>
          </a:p>
        </xdr:txBody>
      </xdr:sp>
      <xdr:sp macro="" textlink="">
        <xdr:nvSpPr>
          <xdr:cNvPr id="333" name="Isosceles Triangle 332">
            <a:extLst>
              <a:ext uri="{FF2B5EF4-FFF2-40B4-BE49-F238E27FC236}">
                <a16:creationId xmlns:a16="http://schemas.microsoft.com/office/drawing/2014/main" id="{00000000-0008-0000-0500-00004D01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34" name="Straight Connector 333">
            <a:extLst>
              <a:ext uri="{FF2B5EF4-FFF2-40B4-BE49-F238E27FC236}">
                <a16:creationId xmlns:a16="http://schemas.microsoft.com/office/drawing/2014/main" id="{00000000-0008-0000-0500-00004E010000}"/>
              </a:ext>
            </a:extLst>
          </xdr:cNvPr>
          <xdr:cNvCxnSpPr>
            <a:stCxn id="333" idx="0"/>
            <a:endCxn id="333"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35" name="Straight Connector 334">
            <a:extLst>
              <a:ext uri="{FF2B5EF4-FFF2-40B4-BE49-F238E27FC236}">
                <a16:creationId xmlns:a16="http://schemas.microsoft.com/office/drawing/2014/main" id="{00000000-0008-0000-0500-00004F010000}"/>
              </a:ext>
            </a:extLst>
          </xdr:cNvPr>
          <xdr:cNvCxnSpPr>
            <a:stCxn id="333" idx="0"/>
            <a:endCxn id="333"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36" name="Straight Connector 335">
            <a:extLst>
              <a:ext uri="{FF2B5EF4-FFF2-40B4-BE49-F238E27FC236}">
                <a16:creationId xmlns:a16="http://schemas.microsoft.com/office/drawing/2014/main" id="{00000000-0008-0000-0500-000050010000}"/>
              </a:ext>
            </a:extLst>
          </xdr:cNvPr>
          <xdr:cNvCxnSpPr>
            <a:stCxn id="331" idx="4"/>
            <a:endCxn id="331" idx="2"/>
          </xdr:cNvCxnSpPr>
        </xdr:nvCxnSpPr>
        <xdr:spPr>
          <a:xfrm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37" name="Straight Connector 336">
            <a:extLst>
              <a:ext uri="{FF2B5EF4-FFF2-40B4-BE49-F238E27FC236}">
                <a16:creationId xmlns:a16="http://schemas.microsoft.com/office/drawing/2014/main" id="{00000000-0008-0000-0500-000051010000}"/>
              </a:ext>
            </a:extLst>
          </xdr:cNvPr>
          <xdr:cNvCxnSpPr>
            <a:stCxn id="333" idx="2"/>
            <a:endCxn id="331"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38" name="Straight Connector 337">
            <a:extLst>
              <a:ext uri="{FF2B5EF4-FFF2-40B4-BE49-F238E27FC236}">
                <a16:creationId xmlns:a16="http://schemas.microsoft.com/office/drawing/2014/main" id="{00000000-0008-0000-0500-000052010000}"/>
              </a:ext>
            </a:extLst>
          </xdr:cNvPr>
          <xdr:cNvCxnSpPr>
            <a:stCxn id="333" idx="4"/>
            <a:endCxn id="331"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65</xdr:col>
      <xdr:colOff>0</xdr:colOff>
      <xdr:row>10</xdr:row>
      <xdr:rowOff>259814</xdr:rowOff>
    </xdr:from>
    <xdr:to>
      <xdr:col>69</xdr:col>
      <xdr:colOff>134319</xdr:colOff>
      <xdr:row>11</xdr:row>
      <xdr:rowOff>253640</xdr:rowOff>
    </xdr:to>
    <xdr:cxnSp macro="">
      <xdr:nvCxnSpPr>
        <xdr:cNvPr id="353" name="Elbow Connector 881">
          <a:extLst>
            <a:ext uri="{FF2B5EF4-FFF2-40B4-BE49-F238E27FC236}">
              <a16:creationId xmlns:a16="http://schemas.microsoft.com/office/drawing/2014/main" id="{00000000-0008-0000-0500-000061010000}"/>
            </a:ext>
          </a:extLst>
        </xdr:cNvPr>
        <xdr:cNvCxnSpPr>
          <a:stCxn id="1267" idx="3"/>
          <a:endCxn id="361" idx="2"/>
        </xdr:cNvCxnSpPr>
      </xdr:nvCxnSpPr>
      <xdr:spPr>
        <a:xfrm flipV="1">
          <a:off x="17558254" y="2880449"/>
          <a:ext cx="1214827" cy="255889"/>
        </a:xfrm>
        <a:prstGeom prst="bentConnector2">
          <a:avLst/>
        </a:prstGeom>
        <a:noFill/>
        <a:ln w="38100" cap="rnd">
          <a:solidFill>
            <a:schemeClr val="accent3"/>
          </a:solidFill>
          <a:prstDash val="lgDashDotDot"/>
        </a:ln>
      </xdr:spPr>
    </xdr:cxnSp>
    <xdr:clientData/>
  </xdr:twoCellAnchor>
  <xdr:twoCellAnchor>
    <xdr:from>
      <xdr:col>65</xdr:col>
      <xdr:colOff>0</xdr:colOff>
      <xdr:row>10</xdr:row>
      <xdr:rowOff>259819</xdr:rowOff>
    </xdr:from>
    <xdr:to>
      <xdr:col>72</xdr:col>
      <xdr:colOff>134543</xdr:colOff>
      <xdr:row>13</xdr:row>
      <xdr:rowOff>259487</xdr:rowOff>
    </xdr:to>
    <xdr:cxnSp macro="">
      <xdr:nvCxnSpPr>
        <xdr:cNvPr id="354" name="Elbow Connector 1067">
          <a:extLst>
            <a:ext uri="{FF2B5EF4-FFF2-40B4-BE49-F238E27FC236}">
              <a16:creationId xmlns:a16="http://schemas.microsoft.com/office/drawing/2014/main" id="{00000000-0008-0000-0500-000062010000}"/>
            </a:ext>
          </a:extLst>
        </xdr:cNvPr>
        <xdr:cNvCxnSpPr>
          <a:stCxn id="1276" idx="3"/>
          <a:endCxn id="360" idx="2"/>
        </xdr:cNvCxnSpPr>
      </xdr:nvCxnSpPr>
      <xdr:spPr>
        <a:xfrm flipV="1">
          <a:off x="17558254" y="2880454"/>
          <a:ext cx="2025432" cy="785858"/>
        </a:xfrm>
        <a:prstGeom prst="bentConnector2">
          <a:avLst/>
        </a:prstGeom>
        <a:noFill/>
        <a:ln w="38100" cap="rnd">
          <a:solidFill>
            <a:schemeClr val="accent3"/>
          </a:solidFill>
          <a:prstDash val="lgDashDotDot"/>
        </a:ln>
      </xdr:spPr>
    </xdr:cxnSp>
    <xdr:clientData/>
  </xdr:twoCellAnchor>
  <xdr:twoCellAnchor>
    <xdr:from>
      <xdr:col>66</xdr:col>
      <xdr:colOff>0</xdr:colOff>
      <xdr:row>2</xdr:row>
      <xdr:rowOff>262921</xdr:rowOff>
    </xdr:from>
    <xdr:to>
      <xdr:col>76</xdr:col>
      <xdr:colOff>0</xdr:colOff>
      <xdr:row>10</xdr:row>
      <xdr:rowOff>259819</xdr:rowOff>
    </xdr:to>
    <xdr:grpSp>
      <xdr:nvGrpSpPr>
        <xdr:cNvPr id="355" name="Group 354">
          <a:extLst>
            <a:ext uri="{FF2B5EF4-FFF2-40B4-BE49-F238E27FC236}">
              <a16:creationId xmlns:a16="http://schemas.microsoft.com/office/drawing/2014/main" id="{00000000-0008-0000-0500-000063010000}"/>
            </a:ext>
          </a:extLst>
        </xdr:cNvPr>
        <xdr:cNvGrpSpPr/>
      </xdr:nvGrpSpPr>
      <xdr:grpSpPr>
        <a:xfrm>
          <a:off x="17602200" y="796321"/>
          <a:ext cx="2667000" cy="2130498"/>
          <a:chOff x="1524050" y="1600220"/>
          <a:chExt cx="2743932" cy="2194536"/>
        </a:xfrm>
        <a:solidFill>
          <a:schemeClr val="tx1"/>
        </a:solidFill>
      </xdr:grpSpPr>
      <xdr:sp macro="" textlink="">
        <xdr:nvSpPr>
          <xdr:cNvPr id="356" name="Rectangle 355">
            <a:extLst>
              <a:ext uri="{FF2B5EF4-FFF2-40B4-BE49-F238E27FC236}">
                <a16:creationId xmlns:a16="http://schemas.microsoft.com/office/drawing/2014/main" id="{00000000-0008-0000-0500-000064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357" name="TextBox 41">
            <a:extLst>
              <a:ext uri="{FF2B5EF4-FFF2-40B4-BE49-F238E27FC236}">
                <a16:creationId xmlns:a16="http://schemas.microsoft.com/office/drawing/2014/main" id="{00000000-0008-0000-0500-000065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DA</a:t>
            </a:r>
          </a:p>
        </xdr:txBody>
      </xdr:sp>
      <xdr:cxnSp macro="">
        <xdr:nvCxnSpPr>
          <xdr:cNvPr id="358" name="Straight Connector 357">
            <a:extLst>
              <a:ext uri="{FF2B5EF4-FFF2-40B4-BE49-F238E27FC236}">
                <a16:creationId xmlns:a16="http://schemas.microsoft.com/office/drawing/2014/main" id="{00000000-0008-0000-0500-00006601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359" name="Straight Connector 358">
            <a:extLst>
              <a:ext uri="{FF2B5EF4-FFF2-40B4-BE49-F238E27FC236}">
                <a16:creationId xmlns:a16="http://schemas.microsoft.com/office/drawing/2014/main" id="{00000000-0008-0000-0500-00006701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360" name="TextBox 46">
            <a:extLst>
              <a:ext uri="{FF2B5EF4-FFF2-40B4-BE49-F238E27FC236}">
                <a16:creationId xmlns:a16="http://schemas.microsoft.com/office/drawing/2014/main" id="{00000000-0008-0000-0500-000068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361" name="TextBox 48">
            <a:extLst>
              <a:ext uri="{FF2B5EF4-FFF2-40B4-BE49-F238E27FC236}">
                <a16:creationId xmlns:a16="http://schemas.microsoft.com/office/drawing/2014/main" id="{00000000-0008-0000-0500-000069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362" name="TextBox 49">
            <a:extLst>
              <a:ext uri="{FF2B5EF4-FFF2-40B4-BE49-F238E27FC236}">
                <a16:creationId xmlns:a16="http://schemas.microsoft.com/office/drawing/2014/main" id="{00000000-0008-0000-0500-00006A010000}"/>
              </a:ext>
            </a:extLst>
          </xdr:cNvPr>
          <xdr:cNvSpPr txBox="1">
            <a:spLocks noChangeAspect="1"/>
          </xdr:cNvSpPr>
        </xdr:nvSpPr>
        <xdr:spPr>
          <a:xfrm>
            <a:off x="1524050" y="2149664"/>
            <a:ext cx="548568" cy="549444"/>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363" name="TextBox 53">
            <a:extLst>
              <a:ext uri="{FF2B5EF4-FFF2-40B4-BE49-F238E27FC236}">
                <a16:creationId xmlns:a16="http://schemas.microsoft.com/office/drawing/2014/main" id="{00000000-0008-0000-0500-00006B010000}"/>
              </a:ext>
            </a:extLst>
          </xdr:cNvPr>
          <xdr:cNvSpPr txBox="1">
            <a:spLocks noChangeAspect="1"/>
          </xdr:cNvSpPr>
        </xdr:nvSpPr>
        <xdr:spPr>
          <a:xfrm>
            <a:off x="1524050" y="2699109"/>
            <a:ext cx="548544" cy="549444"/>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a:t>
            </a:r>
            <a:endParaRPr lang="en-US">
              <a:solidFill>
                <a:schemeClr val="bg1"/>
              </a:solidFill>
              <a:latin typeface="Comic Sans MS" panose="030F0702030302020204" pitchFamily="66" charset="0"/>
            </a:endParaRPr>
          </a:p>
        </xdr:txBody>
      </xdr:sp>
      <xdr:sp macro="" textlink="">
        <xdr:nvSpPr>
          <xdr:cNvPr id="364" name="TextBox 55">
            <a:extLst>
              <a:ext uri="{FF2B5EF4-FFF2-40B4-BE49-F238E27FC236}">
                <a16:creationId xmlns:a16="http://schemas.microsoft.com/office/drawing/2014/main" id="{00000000-0008-0000-0500-00006C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365" name="TextBox 56">
            <a:extLst>
              <a:ext uri="{FF2B5EF4-FFF2-40B4-BE49-F238E27FC236}">
                <a16:creationId xmlns:a16="http://schemas.microsoft.com/office/drawing/2014/main" id="{00000000-0008-0000-0500-00006D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66" name="TextBox 58">
            <a:extLst>
              <a:ext uri="{FF2B5EF4-FFF2-40B4-BE49-F238E27FC236}">
                <a16:creationId xmlns:a16="http://schemas.microsoft.com/office/drawing/2014/main" id="{00000000-0008-0000-0500-00006E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aseline="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367" name="TextBox 59">
            <a:extLst>
              <a:ext uri="{FF2B5EF4-FFF2-40B4-BE49-F238E27FC236}">
                <a16:creationId xmlns:a16="http://schemas.microsoft.com/office/drawing/2014/main" id="{00000000-0008-0000-0500-00006F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aseline="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368" name="TextBox 60">
            <a:extLst>
              <a:ext uri="{FF2B5EF4-FFF2-40B4-BE49-F238E27FC236}">
                <a16:creationId xmlns:a16="http://schemas.microsoft.com/office/drawing/2014/main" id="{00000000-0008-0000-0500-00007001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369" name="TextBox 61">
            <a:extLst>
              <a:ext uri="{FF2B5EF4-FFF2-40B4-BE49-F238E27FC236}">
                <a16:creationId xmlns:a16="http://schemas.microsoft.com/office/drawing/2014/main" id="{00000000-0008-0000-0500-00007101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370" name="Straight Connector 369">
            <a:extLst>
              <a:ext uri="{FF2B5EF4-FFF2-40B4-BE49-F238E27FC236}">
                <a16:creationId xmlns:a16="http://schemas.microsoft.com/office/drawing/2014/main" id="{00000000-0008-0000-0500-000072010000}"/>
              </a:ext>
            </a:extLst>
          </xdr:cNvPr>
          <xdr:cNvCxnSpPr/>
        </xdr:nvCxnSpPr>
        <xdr:spPr>
          <a:xfrm>
            <a:off x="2622164" y="2240287"/>
            <a:ext cx="0" cy="731512"/>
          </a:xfrm>
          <a:prstGeom prst="line">
            <a:avLst/>
          </a:prstGeom>
          <a:grpFill/>
          <a:ln w="19050" cap="rnd">
            <a:solidFill>
              <a:schemeClr val="bg1"/>
            </a:solidFill>
          </a:ln>
        </xdr:spPr>
      </xdr:cxnSp>
      <xdr:cxnSp macro="">
        <xdr:nvCxnSpPr>
          <xdr:cNvPr id="371" name="Straight Connector 370">
            <a:extLst>
              <a:ext uri="{FF2B5EF4-FFF2-40B4-BE49-F238E27FC236}">
                <a16:creationId xmlns:a16="http://schemas.microsoft.com/office/drawing/2014/main" id="{00000000-0008-0000-0500-000073010000}"/>
              </a:ext>
            </a:extLst>
          </xdr:cNvPr>
          <xdr:cNvCxnSpPr/>
        </xdr:nvCxnSpPr>
        <xdr:spPr>
          <a:xfrm>
            <a:off x="2530725" y="2880067"/>
            <a:ext cx="1097271" cy="1"/>
          </a:xfrm>
          <a:prstGeom prst="line">
            <a:avLst/>
          </a:prstGeom>
          <a:grpFill/>
          <a:ln w="19050" cap="rnd">
            <a:solidFill>
              <a:schemeClr val="bg1"/>
            </a:solidFill>
          </a:ln>
        </xdr:spPr>
      </xdr:cxnSp>
      <xdr:cxnSp macro="">
        <xdr:nvCxnSpPr>
          <xdr:cNvPr id="372" name="Straight Connector 371">
            <a:extLst>
              <a:ext uri="{FF2B5EF4-FFF2-40B4-BE49-F238E27FC236}">
                <a16:creationId xmlns:a16="http://schemas.microsoft.com/office/drawing/2014/main" id="{00000000-0008-0000-0500-000074010000}"/>
              </a:ext>
            </a:extLst>
          </xdr:cNvPr>
          <xdr:cNvCxnSpPr/>
        </xdr:nvCxnSpPr>
        <xdr:spPr>
          <a:xfrm>
            <a:off x="2530725" y="2331726"/>
            <a:ext cx="91439" cy="0"/>
          </a:xfrm>
          <a:prstGeom prst="line">
            <a:avLst/>
          </a:prstGeom>
          <a:grpFill/>
          <a:ln w="19050" cap="rnd">
            <a:solidFill>
              <a:schemeClr val="bg1"/>
            </a:solidFill>
          </a:ln>
        </xdr:spPr>
      </xdr:cxnSp>
      <xdr:cxnSp macro="">
        <xdr:nvCxnSpPr>
          <xdr:cNvPr id="373" name="Straight Connector 372">
            <a:extLst>
              <a:ext uri="{FF2B5EF4-FFF2-40B4-BE49-F238E27FC236}">
                <a16:creationId xmlns:a16="http://schemas.microsoft.com/office/drawing/2014/main" id="{00000000-0008-0000-0500-000075010000}"/>
              </a:ext>
            </a:extLst>
          </xdr:cNvPr>
          <xdr:cNvCxnSpPr/>
        </xdr:nvCxnSpPr>
        <xdr:spPr>
          <a:xfrm>
            <a:off x="3536554" y="2880067"/>
            <a:ext cx="0" cy="91735"/>
          </a:xfrm>
          <a:prstGeom prst="line">
            <a:avLst/>
          </a:prstGeom>
          <a:grpFill/>
          <a:ln w="19050" cap="rnd">
            <a:solidFill>
              <a:schemeClr val="bg1"/>
            </a:solidFill>
          </a:ln>
        </xdr:spPr>
      </xdr:cxnSp>
      <xdr:cxnSp macro="">
        <xdr:nvCxnSpPr>
          <xdr:cNvPr id="374" name="Straight Connector 373">
            <a:extLst>
              <a:ext uri="{FF2B5EF4-FFF2-40B4-BE49-F238E27FC236}">
                <a16:creationId xmlns:a16="http://schemas.microsoft.com/office/drawing/2014/main" id="{00000000-0008-0000-0500-000076010000}"/>
              </a:ext>
            </a:extLst>
          </xdr:cNvPr>
          <xdr:cNvCxnSpPr>
            <a:endCxn id="376" idx="7"/>
          </xdr:cNvCxnSpPr>
        </xdr:nvCxnSpPr>
        <xdr:spPr>
          <a:xfrm flipV="1">
            <a:off x="2622164" y="2292702"/>
            <a:ext cx="930555" cy="583256"/>
          </a:xfrm>
          <a:prstGeom prst="line">
            <a:avLst/>
          </a:prstGeom>
          <a:grpFill/>
          <a:ln w="25400" cap="rnd">
            <a:solidFill>
              <a:schemeClr val="accent1"/>
            </a:solidFill>
          </a:ln>
        </xdr:spPr>
      </xdr:cxnSp>
      <xdr:sp macro="" textlink="">
        <xdr:nvSpPr>
          <xdr:cNvPr id="375" name="Oval 374">
            <a:extLst>
              <a:ext uri="{FF2B5EF4-FFF2-40B4-BE49-F238E27FC236}">
                <a16:creationId xmlns:a16="http://schemas.microsoft.com/office/drawing/2014/main" id="{00000000-0008-0000-0500-000077010000}"/>
              </a:ext>
            </a:extLst>
          </xdr:cNvPr>
          <xdr:cNvSpPr>
            <a:spLocks noChangeAspect="1"/>
          </xdr:cNvSpPr>
        </xdr:nvSpPr>
        <xdr:spPr>
          <a:xfrm>
            <a:off x="2598884" y="2848665"/>
            <a:ext cx="45720" cy="45720"/>
          </a:xfrm>
          <a:prstGeom prst="ellipse">
            <a:avLst/>
          </a:prstGeom>
          <a:grp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76" name="Oval 375">
            <a:extLst>
              <a:ext uri="{FF2B5EF4-FFF2-40B4-BE49-F238E27FC236}">
                <a16:creationId xmlns:a16="http://schemas.microsoft.com/office/drawing/2014/main" id="{00000000-0008-0000-0500-000078010000}"/>
              </a:ext>
            </a:extLst>
          </xdr:cNvPr>
          <xdr:cNvSpPr>
            <a:spLocks noChangeAspect="1"/>
          </xdr:cNvSpPr>
        </xdr:nvSpPr>
        <xdr:spPr>
          <a:xfrm>
            <a:off x="3513695" y="2286006"/>
            <a:ext cx="45720" cy="45720"/>
          </a:xfrm>
          <a:prstGeom prst="ellipse">
            <a:avLst/>
          </a:prstGeom>
          <a:grp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12</xdr:col>
      <xdr:colOff>2811</xdr:colOff>
      <xdr:row>4</xdr:row>
      <xdr:rowOff>221</xdr:rowOff>
    </xdr:from>
    <xdr:to>
      <xdr:col>14</xdr:col>
      <xdr:colOff>61426</xdr:colOff>
      <xdr:row>4</xdr:row>
      <xdr:rowOff>3168</xdr:rowOff>
    </xdr:to>
    <xdr:cxnSp macro="">
      <xdr:nvCxnSpPr>
        <xdr:cNvPr id="419" name="Elbow Connector 444">
          <a:extLst>
            <a:ext uri="{FF2B5EF4-FFF2-40B4-BE49-F238E27FC236}">
              <a16:creationId xmlns:a16="http://schemas.microsoft.com/office/drawing/2014/main" id="{00000000-0008-0000-0500-0000A3010000}"/>
            </a:ext>
          </a:extLst>
        </xdr:cNvPr>
        <xdr:cNvCxnSpPr>
          <a:stCxn id="527" idx="0"/>
        </xdr:cNvCxnSpPr>
      </xdr:nvCxnSpPr>
      <xdr:spPr>
        <a:xfrm flipV="1">
          <a:off x="3248931" y="1051781"/>
          <a:ext cx="599635" cy="2947"/>
        </a:xfrm>
        <a:prstGeom prst="bentConnector3">
          <a:avLst>
            <a:gd name="adj1" fmla="val 50000"/>
          </a:avLst>
        </a:prstGeom>
        <a:noFill/>
        <a:ln w="38100" cap="rnd">
          <a:solidFill>
            <a:srgbClr val="0070C0"/>
          </a:solidFill>
          <a:prstDash val="dash"/>
        </a:ln>
      </xdr:spPr>
    </xdr:cxnSp>
    <xdr:clientData/>
  </xdr:twoCellAnchor>
  <xdr:twoCellAnchor>
    <xdr:from>
      <xdr:col>12</xdr:col>
      <xdr:colOff>2813</xdr:colOff>
      <xdr:row>6</xdr:row>
      <xdr:rowOff>712</xdr:rowOff>
    </xdr:from>
    <xdr:to>
      <xdr:col>14</xdr:col>
      <xdr:colOff>61420</xdr:colOff>
      <xdr:row>6</xdr:row>
      <xdr:rowOff>3168</xdr:rowOff>
    </xdr:to>
    <xdr:cxnSp macro="">
      <xdr:nvCxnSpPr>
        <xdr:cNvPr id="420" name="Elbow Connector 444">
          <a:extLst>
            <a:ext uri="{FF2B5EF4-FFF2-40B4-BE49-F238E27FC236}">
              <a16:creationId xmlns:a16="http://schemas.microsoft.com/office/drawing/2014/main" id="{00000000-0008-0000-0500-0000A4010000}"/>
            </a:ext>
          </a:extLst>
        </xdr:cNvPr>
        <xdr:cNvCxnSpPr>
          <a:stCxn id="537" idx="0"/>
        </xdr:cNvCxnSpPr>
      </xdr:nvCxnSpPr>
      <xdr:spPr>
        <a:xfrm flipV="1">
          <a:off x="3248933" y="1578052"/>
          <a:ext cx="599627" cy="2456"/>
        </a:xfrm>
        <a:prstGeom prst="bentConnector3">
          <a:avLst>
            <a:gd name="adj1" fmla="val 50000"/>
          </a:avLst>
        </a:prstGeom>
        <a:noFill/>
        <a:ln w="38100" cap="rnd">
          <a:solidFill>
            <a:srgbClr val="0070C0"/>
          </a:solidFill>
          <a:prstDash val="dash"/>
        </a:ln>
      </xdr:spPr>
    </xdr:cxnSp>
    <xdr:clientData/>
  </xdr:twoCellAnchor>
  <xdr:twoCellAnchor>
    <xdr:from>
      <xdr:col>12</xdr:col>
      <xdr:colOff>2812</xdr:colOff>
      <xdr:row>9</xdr:row>
      <xdr:rowOff>234</xdr:rowOff>
    </xdr:from>
    <xdr:to>
      <xdr:col>14</xdr:col>
      <xdr:colOff>57976</xdr:colOff>
      <xdr:row>9</xdr:row>
      <xdr:rowOff>1183</xdr:rowOff>
    </xdr:to>
    <xdr:cxnSp macro="">
      <xdr:nvCxnSpPr>
        <xdr:cNvPr id="421" name="Elbow Connector 444">
          <a:extLst>
            <a:ext uri="{FF2B5EF4-FFF2-40B4-BE49-F238E27FC236}">
              <a16:creationId xmlns:a16="http://schemas.microsoft.com/office/drawing/2014/main" id="{00000000-0008-0000-0500-0000A5010000}"/>
            </a:ext>
          </a:extLst>
        </xdr:cNvPr>
        <xdr:cNvCxnSpPr>
          <a:stCxn id="547" idx="0"/>
          <a:endCxn id="692" idx="1"/>
        </xdr:cNvCxnSpPr>
      </xdr:nvCxnSpPr>
      <xdr:spPr>
        <a:xfrm flipV="1">
          <a:off x="3248932" y="2366244"/>
          <a:ext cx="596184" cy="949"/>
        </a:xfrm>
        <a:prstGeom prst="bentConnector3">
          <a:avLst>
            <a:gd name="adj1" fmla="val 50000"/>
          </a:avLst>
        </a:prstGeom>
        <a:noFill/>
        <a:ln w="38100" cap="rnd">
          <a:solidFill>
            <a:srgbClr val="0070C0"/>
          </a:solidFill>
          <a:prstDash val="dash"/>
        </a:ln>
      </xdr:spPr>
    </xdr:cxnSp>
    <xdr:clientData/>
  </xdr:twoCellAnchor>
  <xdr:twoCellAnchor>
    <xdr:from>
      <xdr:col>12</xdr:col>
      <xdr:colOff>2814</xdr:colOff>
      <xdr:row>11</xdr:row>
      <xdr:rowOff>228</xdr:rowOff>
    </xdr:from>
    <xdr:to>
      <xdr:col>14</xdr:col>
      <xdr:colOff>57970</xdr:colOff>
      <xdr:row>11</xdr:row>
      <xdr:rowOff>1184</xdr:rowOff>
    </xdr:to>
    <xdr:cxnSp macro="">
      <xdr:nvCxnSpPr>
        <xdr:cNvPr id="422" name="Elbow Connector 444">
          <a:extLst>
            <a:ext uri="{FF2B5EF4-FFF2-40B4-BE49-F238E27FC236}">
              <a16:creationId xmlns:a16="http://schemas.microsoft.com/office/drawing/2014/main" id="{00000000-0008-0000-0500-0000A6010000}"/>
            </a:ext>
          </a:extLst>
        </xdr:cNvPr>
        <xdr:cNvCxnSpPr>
          <a:stCxn id="557" idx="0"/>
          <a:endCxn id="693" idx="1"/>
        </xdr:cNvCxnSpPr>
      </xdr:nvCxnSpPr>
      <xdr:spPr>
        <a:xfrm flipV="1">
          <a:off x="3248934" y="2892018"/>
          <a:ext cx="596176" cy="956"/>
        </a:xfrm>
        <a:prstGeom prst="bentConnector3">
          <a:avLst>
            <a:gd name="adj1" fmla="val 50000"/>
          </a:avLst>
        </a:prstGeom>
        <a:noFill/>
        <a:ln w="38100" cap="rnd">
          <a:solidFill>
            <a:srgbClr val="0070C0"/>
          </a:solidFill>
          <a:prstDash val="dash"/>
        </a:ln>
      </xdr:spPr>
    </xdr:cxnSp>
    <xdr:clientData/>
  </xdr:twoCellAnchor>
  <xdr:twoCellAnchor>
    <xdr:from>
      <xdr:col>12</xdr:col>
      <xdr:colOff>2812</xdr:colOff>
      <xdr:row>14</xdr:row>
      <xdr:rowOff>234</xdr:rowOff>
    </xdr:from>
    <xdr:to>
      <xdr:col>14</xdr:col>
      <xdr:colOff>57976</xdr:colOff>
      <xdr:row>14</xdr:row>
      <xdr:rowOff>4993</xdr:rowOff>
    </xdr:to>
    <xdr:cxnSp macro="">
      <xdr:nvCxnSpPr>
        <xdr:cNvPr id="423" name="Elbow Connector 444">
          <a:extLst>
            <a:ext uri="{FF2B5EF4-FFF2-40B4-BE49-F238E27FC236}">
              <a16:creationId xmlns:a16="http://schemas.microsoft.com/office/drawing/2014/main" id="{00000000-0008-0000-0500-0000A7010000}"/>
            </a:ext>
          </a:extLst>
        </xdr:cNvPr>
        <xdr:cNvCxnSpPr>
          <a:stCxn id="567" idx="0"/>
          <a:endCxn id="712" idx="1"/>
        </xdr:cNvCxnSpPr>
      </xdr:nvCxnSpPr>
      <xdr:spPr>
        <a:xfrm flipV="1">
          <a:off x="3248932" y="3680694"/>
          <a:ext cx="596184" cy="4759"/>
        </a:xfrm>
        <a:prstGeom prst="bentConnector3">
          <a:avLst>
            <a:gd name="adj1" fmla="val 50000"/>
          </a:avLst>
        </a:prstGeom>
        <a:noFill/>
        <a:ln w="38100" cap="rnd">
          <a:solidFill>
            <a:srgbClr val="0070C0"/>
          </a:solidFill>
          <a:prstDash val="dash"/>
        </a:ln>
      </xdr:spPr>
    </xdr:cxnSp>
    <xdr:clientData/>
  </xdr:twoCellAnchor>
  <xdr:twoCellAnchor>
    <xdr:from>
      <xdr:col>12</xdr:col>
      <xdr:colOff>2814</xdr:colOff>
      <xdr:row>16</xdr:row>
      <xdr:rowOff>228</xdr:rowOff>
    </xdr:from>
    <xdr:to>
      <xdr:col>14</xdr:col>
      <xdr:colOff>57970</xdr:colOff>
      <xdr:row>16</xdr:row>
      <xdr:rowOff>4342</xdr:rowOff>
    </xdr:to>
    <xdr:cxnSp macro="">
      <xdr:nvCxnSpPr>
        <xdr:cNvPr id="424" name="Elbow Connector 444">
          <a:extLst>
            <a:ext uri="{FF2B5EF4-FFF2-40B4-BE49-F238E27FC236}">
              <a16:creationId xmlns:a16="http://schemas.microsoft.com/office/drawing/2014/main" id="{00000000-0008-0000-0500-0000A8010000}"/>
            </a:ext>
          </a:extLst>
        </xdr:cNvPr>
        <xdr:cNvCxnSpPr>
          <a:stCxn id="577" idx="0"/>
          <a:endCxn id="713" idx="1"/>
        </xdr:cNvCxnSpPr>
      </xdr:nvCxnSpPr>
      <xdr:spPr>
        <a:xfrm flipV="1">
          <a:off x="3248934" y="4206468"/>
          <a:ext cx="596176" cy="4114"/>
        </a:xfrm>
        <a:prstGeom prst="bentConnector3">
          <a:avLst>
            <a:gd name="adj1" fmla="val 50000"/>
          </a:avLst>
        </a:prstGeom>
        <a:noFill/>
        <a:ln w="38100" cap="rnd">
          <a:solidFill>
            <a:srgbClr val="0070C0"/>
          </a:solidFill>
          <a:prstDash val="dash"/>
        </a:ln>
      </xdr:spPr>
    </xdr:cxnSp>
    <xdr:clientData/>
  </xdr:twoCellAnchor>
  <xdr:twoCellAnchor>
    <xdr:from>
      <xdr:col>214</xdr:col>
      <xdr:colOff>265098</xdr:colOff>
      <xdr:row>61</xdr:row>
      <xdr:rowOff>6695</xdr:rowOff>
    </xdr:from>
    <xdr:to>
      <xdr:col>234</xdr:col>
      <xdr:colOff>265098</xdr:colOff>
      <xdr:row>67</xdr:row>
      <xdr:rowOff>6692</xdr:rowOff>
    </xdr:to>
    <xdr:grpSp>
      <xdr:nvGrpSpPr>
        <xdr:cNvPr id="425" name="Group 424">
          <a:extLst>
            <a:ext uri="{FF2B5EF4-FFF2-40B4-BE49-F238E27FC236}">
              <a16:creationId xmlns:a16="http://schemas.microsoft.com/office/drawing/2014/main" id="{00000000-0008-0000-0500-0000A9010000}"/>
            </a:ext>
          </a:extLst>
        </xdr:cNvPr>
        <xdr:cNvGrpSpPr/>
      </xdr:nvGrpSpPr>
      <xdr:grpSpPr>
        <a:xfrm>
          <a:off x="57338898" y="16275395"/>
          <a:ext cx="5334000" cy="1600197"/>
          <a:chOff x="609661" y="3246122"/>
          <a:chExt cx="5486399" cy="1645902"/>
        </a:xfrm>
      </xdr:grpSpPr>
      <xdr:sp macro="" textlink="">
        <xdr:nvSpPr>
          <xdr:cNvPr id="426" name="TextBox 61">
            <a:extLst>
              <a:ext uri="{FF2B5EF4-FFF2-40B4-BE49-F238E27FC236}">
                <a16:creationId xmlns:a16="http://schemas.microsoft.com/office/drawing/2014/main" id="{00000000-0008-0000-0500-0000AA01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V2 </a:t>
            </a:r>
            <a:r>
              <a:rPr lang="en-US" baseline="0">
                <a:solidFill>
                  <a:schemeClr val="bg1"/>
                </a:solidFill>
                <a:latin typeface="Comic Sans MS" panose="030F0702030302020204" pitchFamily="66" charset="0"/>
              </a:rPr>
              <a:t>- Bypass Twr</a:t>
            </a:r>
            <a:endParaRPr lang="en-US">
              <a:solidFill>
                <a:schemeClr val="bg1"/>
              </a:solidFill>
              <a:latin typeface="Comic Sans MS" panose="030F0702030302020204" pitchFamily="66" charset="0"/>
            </a:endParaRPr>
          </a:p>
        </xdr:txBody>
      </xdr:sp>
      <xdr:sp macro="" textlink="">
        <xdr:nvSpPr>
          <xdr:cNvPr id="427" name="TextBox 63">
            <a:extLst>
              <a:ext uri="{FF2B5EF4-FFF2-40B4-BE49-F238E27FC236}">
                <a16:creationId xmlns:a16="http://schemas.microsoft.com/office/drawing/2014/main" id="{00000000-0008-0000-0500-0000AB01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428" name="TextBox 64">
            <a:extLst>
              <a:ext uri="{FF2B5EF4-FFF2-40B4-BE49-F238E27FC236}">
                <a16:creationId xmlns:a16="http://schemas.microsoft.com/office/drawing/2014/main" id="{00000000-0008-0000-0500-0000AC01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429" name="Isosceles Triangle 428">
            <a:extLst>
              <a:ext uri="{FF2B5EF4-FFF2-40B4-BE49-F238E27FC236}">
                <a16:creationId xmlns:a16="http://schemas.microsoft.com/office/drawing/2014/main" id="{00000000-0008-0000-0500-0000AD01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30" name="Isosceles Triangle 429">
            <a:extLst>
              <a:ext uri="{FF2B5EF4-FFF2-40B4-BE49-F238E27FC236}">
                <a16:creationId xmlns:a16="http://schemas.microsoft.com/office/drawing/2014/main" id="{00000000-0008-0000-0500-0000AE01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431" name="Straight Connector 430">
            <a:extLst>
              <a:ext uri="{FF2B5EF4-FFF2-40B4-BE49-F238E27FC236}">
                <a16:creationId xmlns:a16="http://schemas.microsoft.com/office/drawing/2014/main" id="{00000000-0008-0000-0500-0000AF010000}"/>
              </a:ext>
            </a:extLst>
          </xdr:cNvPr>
          <xdr:cNvCxnSpPr>
            <a:stCxn id="429" idx="0"/>
            <a:endCxn id="429"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32" name="Straight Connector 431">
            <a:extLst>
              <a:ext uri="{FF2B5EF4-FFF2-40B4-BE49-F238E27FC236}">
                <a16:creationId xmlns:a16="http://schemas.microsoft.com/office/drawing/2014/main" id="{00000000-0008-0000-0500-0000B0010000}"/>
              </a:ext>
            </a:extLst>
          </xdr:cNvPr>
          <xdr:cNvCxnSpPr>
            <a:stCxn id="429" idx="0"/>
            <a:endCxn id="429"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33" name="Straight Connector 432">
            <a:extLst>
              <a:ext uri="{FF2B5EF4-FFF2-40B4-BE49-F238E27FC236}">
                <a16:creationId xmlns:a16="http://schemas.microsoft.com/office/drawing/2014/main" id="{00000000-0008-0000-0500-0000B1010000}"/>
              </a:ext>
            </a:extLst>
          </xdr:cNvPr>
          <xdr:cNvCxnSpPr>
            <a:stCxn id="430" idx="0"/>
            <a:endCxn id="430"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34" name="Straight Connector 433">
            <a:extLst>
              <a:ext uri="{FF2B5EF4-FFF2-40B4-BE49-F238E27FC236}">
                <a16:creationId xmlns:a16="http://schemas.microsoft.com/office/drawing/2014/main" id="{00000000-0008-0000-0500-0000B2010000}"/>
              </a:ext>
            </a:extLst>
          </xdr:cNvPr>
          <xdr:cNvCxnSpPr>
            <a:stCxn id="430" idx="0"/>
            <a:endCxn id="430"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35" name="Straight Connector 434">
            <a:extLst>
              <a:ext uri="{FF2B5EF4-FFF2-40B4-BE49-F238E27FC236}">
                <a16:creationId xmlns:a16="http://schemas.microsoft.com/office/drawing/2014/main" id="{00000000-0008-0000-0500-0000B3010000}"/>
              </a:ext>
            </a:extLst>
          </xdr:cNvPr>
          <xdr:cNvCxnSpPr>
            <a:stCxn id="429" idx="2"/>
            <a:endCxn id="430"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36" name="Straight Connector 435">
            <a:extLst>
              <a:ext uri="{FF2B5EF4-FFF2-40B4-BE49-F238E27FC236}">
                <a16:creationId xmlns:a16="http://schemas.microsoft.com/office/drawing/2014/main" id="{00000000-0008-0000-0500-0000B4010000}"/>
              </a:ext>
            </a:extLst>
          </xdr:cNvPr>
          <xdr:cNvCxnSpPr>
            <a:stCxn id="429" idx="4"/>
            <a:endCxn id="430"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437" name="TextBox 73">
            <a:extLst>
              <a:ext uri="{FF2B5EF4-FFF2-40B4-BE49-F238E27FC236}">
                <a16:creationId xmlns:a16="http://schemas.microsoft.com/office/drawing/2014/main" id="{00000000-0008-0000-0500-0000B501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NC</a:t>
            </a:r>
          </a:p>
        </xdr:txBody>
      </xdr:sp>
      <xdr:sp macro="" textlink="">
        <xdr:nvSpPr>
          <xdr:cNvPr id="438" name="TextBox 76">
            <a:extLst>
              <a:ext uri="{FF2B5EF4-FFF2-40B4-BE49-F238E27FC236}">
                <a16:creationId xmlns:a16="http://schemas.microsoft.com/office/drawing/2014/main" id="{00000000-0008-0000-0500-0000B601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grpSp>
    <xdr:clientData/>
  </xdr:twoCellAnchor>
  <xdr:twoCellAnchor>
    <xdr:from>
      <xdr:col>127</xdr:col>
      <xdr:colOff>36843</xdr:colOff>
      <xdr:row>56</xdr:row>
      <xdr:rowOff>252844</xdr:rowOff>
    </xdr:from>
    <xdr:to>
      <xdr:col>214</xdr:col>
      <xdr:colOff>265099</xdr:colOff>
      <xdr:row>64</xdr:row>
      <xdr:rowOff>6693</xdr:rowOff>
    </xdr:to>
    <xdr:cxnSp macro="">
      <xdr:nvCxnSpPr>
        <xdr:cNvPr id="439" name="Elbow Connector 813">
          <a:extLst>
            <a:ext uri="{FF2B5EF4-FFF2-40B4-BE49-F238E27FC236}">
              <a16:creationId xmlns:a16="http://schemas.microsoft.com/office/drawing/2014/main" id="{00000000-0008-0000-0500-0000B7010000}"/>
            </a:ext>
          </a:extLst>
        </xdr:cNvPr>
        <xdr:cNvCxnSpPr>
          <a:stCxn id="429" idx="0"/>
          <a:endCxn id="839" idx="3"/>
        </xdr:cNvCxnSpPr>
      </xdr:nvCxnSpPr>
      <xdr:spPr>
        <a:xfrm rot="10800000">
          <a:off x="34714193" y="14832444"/>
          <a:ext cx="23983606" cy="1836649"/>
        </a:xfrm>
        <a:prstGeom prst="bentConnector3">
          <a:avLst>
            <a:gd name="adj1" fmla="val 50000"/>
          </a:avLst>
        </a:prstGeom>
        <a:noFill/>
        <a:ln w="38100" cap="rnd">
          <a:solidFill>
            <a:schemeClr val="accent3"/>
          </a:solidFill>
        </a:ln>
      </xdr:spPr>
    </xdr:cxnSp>
    <xdr:clientData/>
  </xdr:twoCellAnchor>
  <xdr:twoCellAnchor>
    <xdr:from>
      <xdr:col>20</xdr:col>
      <xdr:colOff>231903</xdr:colOff>
      <xdr:row>4</xdr:row>
      <xdr:rowOff>260829</xdr:rowOff>
    </xdr:from>
    <xdr:to>
      <xdr:col>23</xdr:col>
      <xdr:colOff>57976</xdr:colOff>
      <xdr:row>5</xdr:row>
      <xdr:rowOff>235</xdr:rowOff>
    </xdr:to>
    <xdr:cxnSp macro="">
      <xdr:nvCxnSpPr>
        <xdr:cNvPr id="440" name="Elbow Connector 444">
          <a:extLst>
            <a:ext uri="{FF2B5EF4-FFF2-40B4-BE49-F238E27FC236}">
              <a16:creationId xmlns:a16="http://schemas.microsoft.com/office/drawing/2014/main" id="{00000000-0008-0000-0500-0000B8010000}"/>
            </a:ext>
          </a:extLst>
        </xdr:cNvPr>
        <xdr:cNvCxnSpPr>
          <a:stCxn id="674" idx="3"/>
          <a:endCxn id="732" idx="1"/>
        </xdr:cNvCxnSpPr>
      </xdr:nvCxnSpPr>
      <xdr:spPr>
        <a:xfrm>
          <a:off x="5642103" y="1312389"/>
          <a:ext cx="637603" cy="2296"/>
        </a:xfrm>
        <a:prstGeom prst="bentConnector3">
          <a:avLst>
            <a:gd name="adj1" fmla="val 50000"/>
          </a:avLst>
        </a:prstGeom>
        <a:noFill/>
        <a:ln w="38100" cap="rnd">
          <a:solidFill>
            <a:srgbClr val="0070C0"/>
          </a:solidFill>
          <a:prstDash val="dash"/>
        </a:ln>
      </xdr:spPr>
    </xdr:cxnSp>
    <xdr:clientData/>
  </xdr:twoCellAnchor>
  <xdr:twoCellAnchor>
    <xdr:from>
      <xdr:col>20</xdr:col>
      <xdr:colOff>231904</xdr:colOff>
      <xdr:row>7</xdr:row>
      <xdr:rowOff>229</xdr:rowOff>
    </xdr:from>
    <xdr:to>
      <xdr:col>23</xdr:col>
      <xdr:colOff>57970</xdr:colOff>
      <xdr:row>9</xdr:row>
      <xdr:rowOff>260827</xdr:rowOff>
    </xdr:to>
    <xdr:cxnSp macro="">
      <xdr:nvCxnSpPr>
        <xdr:cNvPr id="441" name="Elbow Connector 444">
          <a:extLst>
            <a:ext uri="{FF2B5EF4-FFF2-40B4-BE49-F238E27FC236}">
              <a16:creationId xmlns:a16="http://schemas.microsoft.com/office/drawing/2014/main" id="{00000000-0008-0000-0500-0000B9010000}"/>
            </a:ext>
          </a:extLst>
        </xdr:cNvPr>
        <xdr:cNvCxnSpPr>
          <a:stCxn id="694" idx="3"/>
          <a:endCxn id="733" idx="1"/>
        </xdr:cNvCxnSpPr>
      </xdr:nvCxnSpPr>
      <xdr:spPr>
        <a:xfrm flipV="1">
          <a:off x="5642104" y="1840459"/>
          <a:ext cx="637596" cy="786378"/>
        </a:xfrm>
        <a:prstGeom prst="bentConnector3">
          <a:avLst>
            <a:gd name="adj1" fmla="val 50000"/>
          </a:avLst>
        </a:prstGeom>
        <a:noFill/>
        <a:ln w="38100" cap="rnd">
          <a:solidFill>
            <a:srgbClr val="0070C0"/>
          </a:solidFill>
          <a:prstDash val="dash"/>
        </a:ln>
      </xdr:spPr>
    </xdr:cxnSp>
    <xdr:clientData/>
  </xdr:twoCellAnchor>
  <xdr:twoCellAnchor>
    <xdr:from>
      <xdr:col>20</xdr:col>
      <xdr:colOff>231904</xdr:colOff>
      <xdr:row>8</xdr:row>
      <xdr:rowOff>230</xdr:rowOff>
    </xdr:from>
    <xdr:to>
      <xdr:col>31</xdr:col>
      <xdr:colOff>57968</xdr:colOff>
      <xdr:row>14</xdr:row>
      <xdr:rowOff>260828</xdr:rowOff>
    </xdr:to>
    <xdr:cxnSp macro="">
      <xdr:nvCxnSpPr>
        <xdr:cNvPr id="442" name="Elbow Connector 444">
          <a:extLst>
            <a:ext uri="{FF2B5EF4-FFF2-40B4-BE49-F238E27FC236}">
              <a16:creationId xmlns:a16="http://schemas.microsoft.com/office/drawing/2014/main" id="{00000000-0008-0000-0500-0000BA010000}"/>
            </a:ext>
          </a:extLst>
        </xdr:cNvPr>
        <xdr:cNvCxnSpPr>
          <a:stCxn id="714" idx="3"/>
          <a:endCxn id="753" idx="1"/>
        </xdr:cNvCxnSpPr>
      </xdr:nvCxnSpPr>
      <xdr:spPr>
        <a:xfrm flipV="1">
          <a:off x="5642104" y="2103350"/>
          <a:ext cx="2801674" cy="1837938"/>
        </a:xfrm>
        <a:prstGeom prst="bentConnector3">
          <a:avLst>
            <a:gd name="adj1" fmla="val 88345"/>
          </a:avLst>
        </a:prstGeom>
        <a:noFill/>
        <a:ln w="38100" cap="rnd">
          <a:solidFill>
            <a:srgbClr val="0070C0"/>
          </a:solidFill>
          <a:prstDash val="dash"/>
        </a:ln>
      </xdr:spPr>
    </xdr:cxnSp>
    <xdr:clientData/>
  </xdr:twoCellAnchor>
  <xdr:twoCellAnchor>
    <xdr:from>
      <xdr:col>29</xdr:col>
      <xdr:colOff>231903</xdr:colOff>
      <xdr:row>5</xdr:row>
      <xdr:rowOff>260829</xdr:rowOff>
    </xdr:from>
    <xdr:to>
      <xdr:col>31</xdr:col>
      <xdr:colOff>57974</xdr:colOff>
      <xdr:row>6</xdr:row>
      <xdr:rowOff>235</xdr:rowOff>
    </xdr:to>
    <xdr:cxnSp macro="">
      <xdr:nvCxnSpPr>
        <xdr:cNvPr id="443" name="Elbow Connector 444">
          <a:extLst>
            <a:ext uri="{FF2B5EF4-FFF2-40B4-BE49-F238E27FC236}">
              <a16:creationId xmlns:a16="http://schemas.microsoft.com/office/drawing/2014/main" id="{00000000-0008-0000-0500-0000BB010000}"/>
            </a:ext>
          </a:extLst>
        </xdr:cNvPr>
        <xdr:cNvCxnSpPr>
          <a:stCxn id="734" idx="3"/>
          <a:endCxn id="752" idx="1"/>
        </xdr:cNvCxnSpPr>
      </xdr:nvCxnSpPr>
      <xdr:spPr>
        <a:xfrm>
          <a:off x="8076693" y="1575279"/>
          <a:ext cx="367091" cy="2296"/>
        </a:xfrm>
        <a:prstGeom prst="bentConnector3">
          <a:avLst>
            <a:gd name="adj1" fmla="val 50000"/>
          </a:avLst>
        </a:prstGeom>
        <a:noFill/>
        <a:ln w="38100" cap="rnd">
          <a:solidFill>
            <a:srgbClr val="0070C0"/>
          </a:solidFill>
          <a:prstDash val="dash"/>
        </a:ln>
      </xdr:spPr>
    </xdr:cxnSp>
    <xdr:clientData/>
  </xdr:twoCellAnchor>
  <xdr:twoCellAnchor>
    <xdr:from>
      <xdr:col>122</xdr:col>
      <xdr:colOff>250996</xdr:colOff>
      <xdr:row>1</xdr:row>
      <xdr:rowOff>0</xdr:rowOff>
    </xdr:from>
    <xdr:to>
      <xdr:col>128</xdr:col>
      <xdr:colOff>250996</xdr:colOff>
      <xdr:row>1</xdr:row>
      <xdr:rowOff>0</xdr:rowOff>
    </xdr:to>
    <xdr:cxnSp macro="">
      <xdr:nvCxnSpPr>
        <xdr:cNvPr id="444" name="Straight Connector 443">
          <a:extLst>
            <a:ext uri="{FF2B5EF4-FFF2-40B4-BE49-F238E27FC236}">
              <a16:creationId xmlns:a16="http://schemas.microsoft.com/office/drawing/2014/main" id="{00000000-0008-0000-0500-0000BC010000}"/>
            </a:ext>
          </a:extLst>
        </xdr:cNvPr>
        <xdr:cNvCxnSpPr/>
      </xdr:nvCxnSpPr>
      <xdr:spPr>
        <a:xfrm>
          <a:off x="33253216" y="262890"/>
          <a:ext cx="16230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122</xdr:col>
      <xdr:colOff>250996</xdr:colOff>
      <xdr:row>1</xdr:row>
      <xdr:rowOff>973</xdr:rowOff>
    </xdr:from>
    <xdr:to>
      <xdr:col>242</xdr:col>
      <xdr:colOff>250996</xdr:colOff>
      <xdr:row>68</xdr:row>
      <xdr:rowOff>732</xdr:rowOff>
    </xdr:to>
    <xdr:grpSp>
      <xdr:nvGrpSpPr>
        <xdr:cNvPr id="445" name="Group 444">
          <a:extLst>
            <a:ext uri="{FF2B5EF4-FFF2-40B4-BE49-F238E27FC236}">
              <a16:creationId xmlns:a16="http://schemas.microsoft.com/office/drawing/2014/main" id="{00000000-0008-0000-0500-0000BD010000}"/>
            </a:ext>
          </a:extLst>
        </xdr:cNvPr>
        <xdr:cNvGrpSpPr/>
      </xdr:nvGrpSpPr>
      <xdr:grpSpPr>
        <a:xfrm>
          <a:off x="32788396" y="267673"/>
          <a:ext cx="32004000" cy="17868659"/>
          <a:chOff x="250996" y="267673"/>
          <a:chExt cx="32120803" cy="17934847"/>
        </a:xfrm>
      </xdr:grpSpPr>
      <xdr:grpSp>
        <xdr:nvGrpSpPr>
          <xdr:cNvPr id="446" name="Group 445">
            <a:extLst>
              <a:ext uri="{FF2B5EF4-FFF2-40B4-BE49-F238E27FC236}">
                <a16:creationId xmlns:a16="http://schemas.microsoft.com/office/drawing/2014/main" id="{00000000-0008-0000-0500-0000BE010000}"/>
              </a:ext>
            </a:extLst>
          </xdr:cNvPr>
          <xdr:cNvGrpSpPr/>
        </xdr:nvGrpSpPr>
        <xdr:grpSpPr>
          <a:xfrm>
            <a:off x="250996" y="267673"/>
            <a:ext cx="32120803" cy="17934847"/>
            <a:chOff x="266700" y="266700"/>
            <a:chExt cx="32004000" cy="18403032"/>
          </a:xfrm>
        </xdr:grpSpPr>
        <xdr:cxnSp macro="">
          <xdr:nvCxnSpPr>
            <xdr:cNvPr id="472" name="Straight Connector 471">
              <a:extLst>
                <a:ext uri="{FF2B5EF4-FFF2-40B4-BE49-F238E27FC236}">
                  <a16:creationId xmlns:a16="http://schemas.microsoft.com/office/drawing/2014/main" id="{00000000-0008-0000-0500-0000D801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73" name="Group 472">
              <a:extLst>
                <a:ext uri="{FF2B5EF4-FFF2-40B4-BE49-F238E27FC236}">
                  <a16:creationId xmlns:a16="http://schemas.microsoft.com/office/drawing/2014/main" id="{00000000-0008-0000-0500-0000D9010000}"/>
                </a:ext>
              </a:extLst>
            </xdr:cNvPr>
            <xdr:cNvGrpSpPr/>
          </xdr:nvGrpSpPr>
          <xdr:grpSpPr>
            <a:xfrm>
              <a:off x="266700" y="266700"/>
              <a:ext cx="32004000" cy="18403032"/>
              <a:chOff x="266700" y="266700"/>
              <a:chExt cx="32004000" cy="18403032"/>
            </a:xfrm>
          </xdr:grpSpPr>
          <xdr:cxnSp macro="">
            <xdr:nvCxnSpPr>
              <xdr:cNvPr id="474" name="Straight Connector 473">
                <a:extLst>
                  <a:ext uri="{FF2B5EF4-FFF2-40B4-BE49-F238E27FC236}">
                    <a16:creationId xmlns:a16="http://schemas.microsoft.com/office/drawing/2014/main" id="{00000000-0008-0000-0500-0000DA01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75" name="Straight Connector 474">
                <a:extLst>
                  <a:ext uri="{FF2B5EF4-FFF2-40B4-BE49-F238E27FC236}">
                    <a16:creationId xmlns:a16="http://schemas.microsoft.com/office/drawing/2014/main" id="{00000000-0008-0000-0500-0000DB01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76" name="Group 475">
                <a:extLst>
                  <a:ext uri="{FF2B5EF4-FFF2-40B4-BE49-F238E27FC236}">
                    <a16:creationId xmlns:a16="http://schemas.microsoft.com/office/drawing/2014/main" id="{00000000-0008-0000-0500-0000DC010000}"/>
                  </a:ext>
                </a:extLst>
              </xdr:cNvPr>
              <xdr:cNvGrpSpPr/>
            </xdr:nvGrpSpPr>
            <xdr:grpSpPr>
              <a:xfrm>
                <a:off x="266700" y="266700"/>
                <a:ext cx="32004000" cy="18403032"/>
                <a:chOff x="267433" y="267433"/>
                <a:chExt cx="32091923" cy="18452855"/>
              </a:xfrm>
            </xdr:grpSpPr>
            <xdr:cxnSp macro="">
              <xdr:nvCxnSpPr>
                <xdr:cNvPr id="488" name="Straight Connector 487">
                  <a:extLst>
                    <a:ext uri="{FF2B5EF4-FFF2-40B4-BE49-F238E27FC236}">
                      <a16:creationId xmlns:a16="http://schemas.microsoft.com/office/drawing/2014/main" id="{00000000-0008-0000-0500-0000E801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89" name="Group 488">
                  <a:extLst>
                    <a:ext uri="{FF2B5EF4-FFF2-40B4-BE49-F238E27FC236}">
                      <a16:creationId xmlns:a16="http://schemas.microsoft.com/office/drawing/2014/main" id="{00000000-0008-0000-0500-0000E9010000}"/>
                    </a:ext>
                  </a:extLst>
                </xdr:cNvPr>
                <xdr:cNvGrpSpPr/>
              </xdr:nvGrpSpPr>
              <xdr:grpSpPr>
                <a:xfrm>
                  <a:off x="267433" y="267433"/>
                  <a:ext cx="32091923" cy="18452855"/>
                  <a:chOff x="267433" y="267433"/>
                  <a:chExt cx="32091923" cy="18452855"/>
                </a:xfrm>
              </xdr:grpSpPr>
              <xdr:grpSp>
                <xdr:nvGrpSpPr>
                  <xdr:cNvPr id="491" name="Group 490">
                    <a:extLst>
                      <a:ext uri="{FF2B5EF4-FFF2-40B4-BE49-F238E27FC236}">
                        <a16:creationId xmlns:a16="http://schemas.microsoft.com/office/drawing/2014/main" id="{00000000-0008-0000-0500-0000EB010000}"/>
                      </a:ext>
                    </a:extLst>
                  </xdr:cNvPr>
                  <xdr:cNvGrpSpPr/>
                </xdr:nvGrpSpPr>
                <xdr:grpSpPr>
                  <a:xfrm>
                    <a:off x="267433" y="267433"/>
                    <a:ext cx="32091923" cy="18452855"/>
                    <a:chOff x="272143" y="272143"/>
                    <a:chExt cx="32657143" cy="18777857"/>
                  </a:xfrm>
                </xdr:grpSpPr>
                <xdr:cxnSp macro="">
                  <xdr:nvCxnSpPr>
                    <xdr:cNvPr id="494" name="Straight Connector 493">
                      <a:extLst>
                        <a:ext uri="{FF2B5EF4-FFF2-40B4-BE49-F238E27FC236}">
                          <a16:creationId xmlns:a16="http://schemas.microsoft.com/office/drawing/2014/main" id="{00000000-0008-0000-0500-0000EE01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95" name="Straight Connector 494">
                      <a:extLst>
                        <a:ext uri="{FF2B5EF4-FFF2-40B4-BE49-F238E27FC236}">
                          <a16:creationId xmlns:a16="http://schemas.microsoft.com/office/drawing/2014/main" id="{00000000-0008-0000-0500-0000EF01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96" name="Straight Connector 495">
                      <a:extLst>
                        <a:ext uri="{FF2B5EF4-FFF2-40B4-BE49-F238E27FC236}">
                          <a16:creationId xmlns:a16="http://schemas.microsoft.com/office/drawing/2014/main" id="{00000000-0008-0000-0500-0000F001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97" name="Straight Connector 496">
                      <a:extLst>
                        <a:ext uri="{FF2B5EF4-FFF2-40B4-BE49-F238E27FC236}">
                          <a16:creationId xmlns:a16="http://schemas.microsoft.com/office/drawing/2014/main" id="{00000000-0008-0000-0500-0000F101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98" name="Straight Connector 497">
                      <a:extLst>
                        <a:ext uri="{FF2B5EF4-FFF2-40B4-BE49-F238E27FC236}">
                          <a16:creationId xmlns:a16="http://schemas.microsoft.com/office/drawing/2014/main" id="{00000000-0008-0000-0500-0000F201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492" name="Straight Connector 491">
                    <a:extLst>
                      <a:ext uri="{FF2B5EF4-FFF2-40B4-BE49-F238E27FC236}">
                        <a16:creationId xmlns:a16="http://schemas.microsoft.com/office/drawing/2014/main" id="{00000000-0008-0000-0500-0000EC01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93" name="Straight Connector 492">
                    <a:extLst>
                      <a:ext uri="{FF2B5EF4-FFF2-40B4-BE49-F238E27FC236}">
                        <a16:creationId xmlns:a16="http://schemas.microsoft.com/office/drawing/2014/main" id="{00000000-0008-0000-0500-0000ED01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90" name="Picture 489">
                  <a:extLst>
                    <a:ext uri="{FF2B5EF4-FFF2-40B4-BE49-F238E27FC236}">
                      <a16:creationId xmlns:a16="http://schemas.microsoft.com/office/drawing/2014/main" id="{00000000-0008-0000-0500-0000EA01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477" name="Straight Connector 476">
                <a:extLst>
                  <a:ext uri="{FF2B5EF4-FFF2-40B4-BE49-F238E27FC236}">
                    <a16:creationId xmlns:a16="http://schemas.microsoft.com/office/drawing/2014/main" id="{00000000-0008-0000-0500-0000DD01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78" name="Straight Connector 477">
                <a:extLst>
                  <a:ext uri="{FF2B5EF4-FFF2-40B4-BE49-F238E27FC236}">
                    <a16:creationId xmlns:a16="http://schemas.microsoft.com/office/drawing/2014/main" id="{00000000-0008-0000-0500-0000DE01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79" name="Straight Connector 478">
                <a:extLst>
                  <a:ext uri="{FF2B5EF4-FFF2-40B4-BE49-F238E27FC236}">
                    <a16:creationId xmlns:a16="http://schemas.microsoft.com/office/drawing/2014/main" id="{00000000-0008-0000-0500-0000DF01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80" name="Straight Connector 479">
                <a:extLst>
                  <a:ext uri="{FF2B5EF4-FFF2-40B4-BE49-F238E27FC236}">
                    <a16:creationId xmlns:a16="http://schemas.microsoft.com/office/drawing/2014/main" id="{00000000-0008-0000-0500-0000E001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81" name="Straight Connector 480">
                <a:extLst>
                  <a:ext uri="{FF2B5EF4-FFF2-40B4-BE49-F238E27FC236}">
                    <a16:creationId xmlns:a16="http://schemas.microsoft.com/office/drawing/2014/main" id="{00000000-0008-0000-0500-0000E101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82" name="Straight Connector 481">
                <a:extLst>
                  <a:ext uri="{FF2B5EF4-FFF2-40B4-BE49-F238E27FC236}">
                    <a16:creationId xmlns:a16="http://schemas.microsoft.com/office/drawing/2014/main" id="{00000000-0008-0000-0500-0000E201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83" name="Straight Connector 482">
                <a:extLst>
                  <a:ext uri="{FF2B5EF4-FFF2-40B4-BE49-F238E27FC236}">
                    <a16:creationId xmlns:a16="http://schemas.microsoft.com/office/drawing/2014/main" id="{00000000-0008-0000-0500-0000E301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84" name="Straight Connector 483">
                <a:extLst>
                  <a:ext uri="{FF2B5EF4-FFF2-40B4-BE49-F238E27FC236}">
                    <a16:creationId xmlns:a16="http://schemas.microsoft.com/office/drawing/2014/main" id="{00000000-0008-0000-0500-0000E401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85" name="Straight Connector 484">
                <a:extLst>
                  <a:ext uri="{FF2B5EF4-FFF2-40B4-BE49-F238E27FC236}">
                    <a16:creationId xmlns:a16="http://schemas.microsoft.com/office/drawing/2014/main" id="{00000000-0008-0000-0500-0000E501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86" name="Straight Connector 485">
                <a:extLst>
                  <a:ext uri="{FF2B5EF4-FFF2-40B4-BE49-F238E27FC236}">
                    <a16:creationId xmlns:a16="http://schemas.microsoft.com/office/drawing/2014/main" id="{00000000-0008-0000-0500-0000E601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87" name="Straight Connector 486">
                <a:extLst>
                  <a:ext uri="{FF2B5EF4-FFF2-40B4-BE49-F238E27FC236}">
                    <a16:creationId xmlns:a16="http://schemas.microsoft.com/office/drawing/2014/main" id="{00000000-0008-0000-0500-0000E701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447" name="Group 446">
            <a:extLst>
              <a:ext uri="{FF2B5EF4-FFF2-40B4-BE49-F238E27FC236}">
                <a16:creationId xmlns:a16="http://schemas.microsoft.com/office/drawing/2014/main" id="{00000000-0008-0000-0500-0000BF010000}"/>
              </a:ext>
            </a:extLst>
          </xdr:cNvPr>
          <xdr:cNvGrpSpPr>
            <a:grpSpLocks noChangeAspect="1"/>
          </xdr:cNvGrpSpPr>
        </xdr:nvGrpSpPr>
        <xdr:grpSpPr>
          <a:xfrm>
            <a:off x="30810244" y="14798512"/>
            <a:ext cx="1489217" cy="1463040"/>
            <a:chOff x="13755938" y="6357717"/>
            <a:chExt cx="834896" cy="822834"/>
          </a:xfrm>
        </xdr:grpSpPr>
        <xdr:cxnSp macro="">
          <xdr:nvCxnSpPr>
            <xdr:cNvPr id="448" name="Straight Connector 447">
              <a:extLst>
                <a:ext uri="{FF2B5EF4-FFF2-40B4-BE49-F238E27FC236}">
                  <a16:creationId xmlns:a16="http://schemas.microsoft.com/office/drawing/2014/main" id="{00000000-0008-0000-0500-0000C001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9" name="Straight Connector 448">
              <a:extLst>
                <a:ext uri="{FF2B5EF4-FFF2-40B4-BE49-F238E27FC236}">
                  <a16:creationId xmlns:a16="http://schemas.microsoft.com/office/drawing/2014/main" id="{00000000-0008-0000-0500-0000C101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0" name="Straight Connector 449">
              <a:extLst>
                <a:ext uri="{FF2B5EF4-FFF2-40B4-BE49-F238E27FC236}">
                  <a16:creationId xmlns:a16="http://schemas.microsoft.com/office/drawing/2014/main" id="{00000000-0008-0000-0500-0000C201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1" name="Straight Connector 450">
              <a:extLst>
                <a:ext uri="{FF2B5EF4-FFF2-40B4-BE49-F238E27FC236}">
                  <a16:creationId xmlns:a16="http://schemas.microsoft.com/office/drawing/2014/main" id="{00000000-0008-0000-0500-0000C301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2" name="Straight Connector 451">
              <a:extLst>
                <a:ext uri="{FF2B5EF4-FFF2-40B4-BE49-F238E27FC236}">
                  <a16:creationId xmlns:a16="http://schemas.microsoft.com/office/drawing/2014/main" id="{00000000-0008-0000-0500-0000C401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3" name="Straight Connector 452">
              <a:extLst>
                <a:ext uri="{FF2B5EF4-FFF2-40B4-BE49-F238E27FC236}">
                  <a16:creationId xmlns:a16="http://schemas.microsoft.com/office/drawing/2014/main" id="{00000000-0008-0000-0500-0000C501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4" name="Straight Connector 453">
              <a:extLst>
                <a:ext uri="{FF2B5EF4-FFF2-40B4-BE49-F238E27FC236}">
                  <a16:creationId xmlns:a16="http://schemas.microsoft.com/office/drawing/2014/main" id="{00000000-0008-0000-0500-0000C601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5" name="Straight Connector 454">
              <a:extLst>
                <a:ext uri="{FF2B5EF4-FFF2-40B4-BE49-F238E27FC236}">
                  <a16:creationId xmlns:a16="http://schemas.microsoft.com/office/drawing/2014/main" id="{00000000-0008-0000-0500-0000C701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6" name="Straight Connector 455">
              <a:extLst>
                <a:ext uri="{FF2B5EF4-FFF2-40B4-BE49-F238E27FC236}">
                  <a16:creationId xmlns:a16="http://schemas.microsoft.com/office/drawing/2014/main" id="{00000000-0008-0000-0500-0000C801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7" name="Straight Connector 456">
              <a:extLst>
                <a:ext uri="{FF2B5EF4-FFF2-40B4-BE49-F238E27FC236}">
                  <a16:creationId xmlns:a16="http://schemas.microsoft.com/office/drawing/2014/main" id="{00000000-0008-0000-0500-0000C901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8" name="Straight Connector 457">
              <a:extLst>
                <a:ext uri="{FF2B5EF4-FFF2-40B4-BE49-F238E27FC236}">
                  <a16:creationId xmlns:a16="http://schemas.microsoft.com/office/drawing/2014/main" id="{00000000-0008-0000-0500-0000CA01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9" name="Straight Connector 458">
              <a:extLst>
                <a:ext uri="{FF2B5EF4-FFF2-40B4-BE49-F238E27FC236}">
                  <a16:creationId xmlns:a16="http://schemas.microsoft.com/office/drawing/2014/main" id="{00000000-0008-0000-0500-0000CB01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0" name="Straight Connector 459">
              <a:extLst>
                <a:ext uri="{FF2B5EF4-FFF2-40B4-BE49-F238E27FC236}">
                  <a16:creationId xmlns:a16="http://schemas.microsoft.com/office/drawing/2014/main" id="{00000000-0008-0000-0500-0000CC01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1" name="Straight Connector 460">
              <a:extLst>
                <a:ext uri="{FF2B5EF4-FFF2-40B4-BE49-F238E27FC236}">
                  <a16:creationId xmlns:a16="http://schemas.microsoft.com/office/drawing/2014/main" id="{00000000-0008-0000-0500-0000CD01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2" name="Straight Connector 461">
              <a:extLst>
                <a:ext uri="{FF2B5EF4-FFF2-40B4-BE49-F238E27FC236}">
                  <a16:creationId xmlns:a16="http://schemas.microsoft.com/office/drawing/2014/main" id="{00000000-0008-0000-0500-0000CE01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3" name="Straight Connector 462">
              <a:extLst>
                <a:ext uri="{FF2B5EF4-FFF2-40B4-BE49-F238E27FC236}">
                  <a16:creationId xmlns:a16="http://schemas.microsoft.com/office/drawing/2014/main" id="{00000000-0008-0000-0500-0000CF01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464" name="Oval 463">
              <a:extLst>
                <a:ext uri="{FF2B5EF4-FFF2-40B4-BE49-F238E27FC236}">
                  <a16:creationId xmlns:a16="http://schemas.microsoft.com/office/drawing/2014/main" id="{00000000-0008-0000-0500-0000D001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465" name="Oval 464">
              <a:extLst>
                <a:ext uri="{FF2B5EF4-FFF2-40B4-BE49-F238E27FC236}">
                  <a16:creationId xmlns:a16="http://schemas.microsoft.com/office/drawing/2014/main" id="{00000000-0008-0000-0500-0000D101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466" name="Rectangle 465">
              <a:extLst>
                <a:ext uri="{FF2B5EF4-FFF2-40B4-BE49-F238E27FC236}">
                  <a16:creationId xmlns:a16="http://schemas.microsoft.com/office/drawing/2014/main" id="{00000000-0008-0000-0500-0000D201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467" name="Rectangle 466">
              <a:extLst>
                <a:ext uri="{FF2B5EF4-FFF2-40B4-BE49-F238E27FC236}">
                  <a16:creationId xmlns:a16="http://schemas.microsoft.com/office/drawing/2014/main" id="{00000000-0008-0000-0500-0000D301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468" name="Rectangle 467">
              <a:extLst>
                <a:ext uri="{FF2B5EF4-FFF2-40B4-BE49-F238E27FC236}">
                  <a16:creationId xmlns:a16="http://schemas.microsoft.com/office/drawing/2014/main" id="{00000000-0008-0000-0500-0000D401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469" name="Rectangle 468">
              <a:extLst>
                <a:ext uri="{FF2B5EF4-FFF2-40B4-BE49-F238E27FC236}">
                  <a16:creationId xmlns:a16="http://schemas.microsoft.com/office/drawing/2014/main" id="{00000000-0008-0000-0500-0000D501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470" name="TextBox 7">
              <a:extLst>
                <a:ext uri="{FF2B5EF4-FFF2-40B4-BE49-F238E27FC236}">
                  <a16:creationId xmlns:a16="http://schemas.microsoft.com/office/drawing/2014/main" id="{00000000-0008-0000-0500-0000D601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471" name="Picture 470">
              <a:extLst>
                <a:ext uri="{FF2B5EF4-FFF2-40B4-BE49-F238E27FC236}">
                  <a16:creationId xmlns:a16="http://schemas.microsoft.com/office/drawing/2014/main" id="{00000000-0008-0000-0500-0000D701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xdr:twoCellAnchor>
    <xdr:from>
      <xdr:col>214</xdr:col>
      <xdr:colOff>267136</xdr:colOff>
      <xdr:row>47</xdr:row>
      <xdr:rowOff>1</xdr:rowOff>
    </xdr:from>
    <xdr:to>
      <xdr:col>234</xdr:col>
      <xdr:colOff>263292</xdr:colOff>
      <xdr:row>52</xdr:row>
      <xdr:rowOff>260349</xdr:rowOff>
    </xdr:to>
    <xdr:grpSp>
      <xdr:nvGrpSpPr>
        <xdr:cNvPr id="499" name="Group 498">
          <a:extLst>
            <a:ext uri="{FF2B5EF4-FFF2-40B4-BE49-F238E27FC236}">
              <a16:creationId xmlns:a16="http://schemas.microsoft.com/office/drawing/2014/main" id="{00000000-0008-0000-0500-0000F3010000}"/>
            </a:ext>
          </a:extLst>
        </xdr:cNvPr>
        <xdr:cNvGrpSpPr/>
      </xdr:nvGrpSpPr>
      <xdr:grpSpPr>
        <a:xfrm>
          <a:off x="57340936" y="12534901"/>
          <a:ext cx="5330156" cy="1593848"/>
          <a:chOff x="609661" y="3246122"/>
          <a:chExt cx="5486399" cy="1645902"/>
        </a:xfrm>
      </xdr:grpSpPr>
      <xdr:sp macro="" textlink="">
        <xdr:nvSpPr>
          <xdr:cNvPr id="500" name="TextBox 78">
            <a:extLst>
              <a:ext uri="{FF2B5EF4-FFF2-40B4-BE49-F238E27FC236}">
                <a16:creationId xmlns:a16="http://schemas.microsoft.com/office/drawing/2014/main" id="{00000000-0008-0000-0500-0000F401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Fan1StrStp</a:t>
            </a:r>
          </a:p>
        </xdr:txBody>
      </xdr:sp>
      <xdr:sp macro="" textlink="">
        <xdr:nvSpPr>
          <xdr:cNvPr id="501" name="TextBox 80">
            <a:extLst>
              <a:ext uri="{FF2B5EF4-FFF2-40B4-BE49-F238E27FC236}">
                <a16:creationId xmlns:a16="http://schemas.microsoft.com/office/drawing/2014/main" id="{00000000-0008-0000-0500-0000F501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a:t>
            </a:r>
            <a:r>
              <a:rPr lang="en-US" baseline="0">
                <a:solidFill>
                  <a:schemeClr val="bg1"/>
                </a:solidFill>
                <a:latin typeface="Comic Sans MS" panose="030F0702030302020204" pitchFamily="66" charset="0"/>
              </a:rPr>
              <a:t> 1</a:t>
            </a:r>
            <a:endParaRPr lang="en-US">
              <a:solidFill>
                <a:schemeClr val="bg1"/>
              </a:solidFill>
              <a:latin typeface="Comic Sans MS" panose="030F0702030302020204" pitchFamily="66" charset="0"/>
            </a:endParaRPr>
          </a:p>
        </xdr:txBody>
      </xdr:sp>
      <xdr:sp macro="" textlink="">
        <xdr:nvSpPr>
          <xdr:cNvPr id="502" name="TextBox 81">
            <a:extLst>
              <a:ext uri="{FF2B5EF4-FFF2-40B4-BE49-F238E27FC236}">
                <a16:creationId xmlns:a16="http://schemas.microsoft.com/office/drawing/2014/main" id="{00000000-0008-0000-0500-0000F6010000}"/>
              </a:ext>
            </a:extLst>
          </xdr:cNvPr>
          <xdr:cNvSpPr txBox="1">
            <a:spLocks noChangeAspect="1"/>
          </xdr:cNvSpPr>
        </xdr:nvSpPr>
        <xdr:spPr>
          <a:xfrm flipH="1">
            <a:off x="3078574" y="3794750"/>
            <a:ext cx="1097336"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DO</a:t>
            </a:r>
          </a:p>
        </xdr:txBody>
      </xdr:sp>
      <xdr:sp macro="" textlink="">
        <xdr:nvSpPr>
          <xdr:cNvPr id="503" name="Isosceles Triangle 502">
            <a:extLst>
              <a:ext uri="{FF2B5EF4-FFF2-40B4-BE49-F238E27FC236}">
                <a16:creationId xmlns:a16="http://schemas.microsoft.com/office/drawing/2014/main" id="{00000000-0008-0000-0500-0000F701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04" name="Isosceles Triangle 503">
            <a:extLst>
              <a:ext uri="{FF2B5EF4-FFF2-40B4-BE49-F238E27FC236}">
                <a16:creationId xmlns:a16="http://schemas.microsoft.com/office/drawing/2014/main" id="{00000000-0008-0000-0500-0000F801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05" name="Straight Connector 504">
            <a:extLst>
              <a:ext uri="{FF2B5EF4-FFF2-40B4-BE49-F238E27FC236}">
                <a16:creationId xmlns:a16="http://schemas.microsoft.com/office/drawing/2014/main" id="{00000000-0008-0000-0500-0000F9010000}"/>
              </a:ext>
            </a:extLst>
          </xdr:cNvPr>
          <xdr:cNvCxnSpPr>
            <a:stCxn id="503" idx="0"/>
            <a:endCxn id="503" idx="2"/>
          </xdr:cNvCxnSpPr>
        </xdr:nvCxnSpPr>
        <xdr:spPr>
          <a:xfrm flipV="1">
            <a:off x="60966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06" name="Straight Connector 505">
            <a:extLst>
              <a:ext uri="{FF2B5EF4-FFF2-40B4-BE49-F238E27FC236}">
                <a16:creationId xmlns:a16="http://schemas.microsoft.com/office/drawing/2014/main" id="{00000000-0008-0000-0500-0000FA010000}"/>
              </a:ext>
            </a:extLst>
          </xdr:cNvPr>
          <xdr:cNvCxnSpPr>
            <a:stCxn id="503" idx="0"/>
            <a:endCxn id="503" idx="4"/>
          </xdr:cNvCxnSpPr>
        </xdr:nvCxnSpPr>
        <xdr:spPr>
          <a:xfrm>
            <a:off x="60966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07" name="Straight Connector 506">
            <a:extLst>
              <a:ext uri="{FF2B5EF4-FFF2-40B4-BE49-F238E27FC236}">
                <a16:creationId xmlns:a16="http://schemas.microsoft.com/office/drawing/2014/main" id="{00000000-0008-0000-0500-0000FB010000}"/>
              </a:ext>
            </a:extLst>
          </xdr:cNvPr>
          <xdr:cNvCxnSpPr>
            <a:stCxn id="504" idx="0"/>
            <a:endCxn id="504" idx="4"/>
          </xdr:cNvCxnSpPr>
        </xdr:nvCxnSpPr>
        <xdr:spPr>
          <a:xfrm>
            <a:off x="582168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08" name="Straight Connector 507">
            <a:extLst>
              <a:ext uri="{FF2B5EF4-FFF2-40B4-BE49-F238E27FC236}">
                <a16:creationId xmlns:a16="http://schemas.microsoft.com/office/drawing/2014/main" id="{00000000-0008-0000-0500-0000FC010000}"/>
              </a:ext>
            </a:extLst>
          </xdr:cNvPr>
          <xdr:cNvCxnSpPr>
            <a:stCxn id="504" idx="0"/>
            <a:endCxn id="504" idx="2"/>
          </xdr:cNvCxnSpPr>
        </xdr:nvCxnSpPr>
        <xdr:spPr>
          <a:xfrm flipV="1">
            <a:off x="582168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09" name="Straight Connector 508">
            <a:extLst>
              <a:ext uri="{FF2B5EF4-FFF2-40B4-BE49-F238E27FC236}">
                <a16:creationId xmlns:a16="http://schemas.microsoft.com/office/drawing/2014/main" id="{00000000-0008-0000-0500-0000FD010000}"/>
              </a:ext>
            </a:extLst>
          </xdr:cNvPr>
          <xdr:cNvCxnSpPr>
            <a:stCxn id="503" idx="2"/>
            <a:endCxn id="504" idx="2"/>
          </xdr:cNvCxnSpPr>
        </xdr:nvCxnSpPr>
        <xdr:spPr>
          <a:xfrm>
            <a:off x="883981" y="379475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10" name="Straight Connector 509">
            <a:extLst>
              <a:ext uri="{FF2B5EF4-FFF2-40B4-BE49-F238E27FC236}">
                <a16:creationId xmlns:a16="http://schemas.microsoft.com/office/drawing/2014/main" id="{00000000-0008-0000-0500-0000FE010000}"/>
              </a:ext>
            </a:extLst>
          </xdr:cNvPr>
          <xdr:cNvCxnSpPr>
            <a:stCxn id="503" idx="4"/>
            <a:endCxn id="504" idx="4"/>
          </xdr:cNvCxnSpPr>
        </xdr:nvCxnSpPr>
        <xdr:spPr>
          <a:xfrm>
            <a:off x="883981" y="434339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511" name="TextBox 90">
            <a:extLst>
              <a:ext uri="{FF2B5EF4-FFF2-40B4-BE49-F238E27FC236}">
                <a16:creationId xmlns:a16="http://schemas.microsoft.com/office/drawing/2014/main" id="{00000000-0008-0000-0500-0000FF01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a:t>
            </a:r>
          </a:p>
        </xdr:txBody>
      </xdr:sp>
      <xdr:sp macro="" textlink="">
        <xdr:nvSpPr>
          <xdr:cNvPr id="512" name="TextBox 91">
            <a:extLst>
              <a:ext uri="{FF2B5EF4-FFF2-40B4-BE49-F238E27FC236}">
                <a16:creationId xmlns:a16="http://schemas.microsoft.com/office/drawing/2014/main" id="{00000000-0008-0000-0500-00000002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On/Off</a:t>
            </a:r>
          </a:p>
        </xdr:txBody>
      </xdr:sp>
    </xdr:grpSp>
    <xdr:clientData/>
  </xdr:twoCellAnchor>
  <xdr:twoCellAnchor>
    <xdr:from>
      <xdr:col>39</xdr:col>
      <xdr:colOff>260889</xdr:colOff>
      <xdr:row>6</xdr:row>
      <xdr:rowOff>0</xdr:rowOff>
    </xdr:from>
    <xdr:to>
      <xdr:col>49</xdr:col>
      <xdr:colOff>260889</xdr:colOff>
      <xdr:row>8</xdr:row>
      <xdr:rowOff>0</xdr:rowOff>
    </xdr:to>
    <xdr:grpSp>
      <xdr:nvGrpSpPr>
        <xdr:cNvPr id="513" name="Group 512">
          <a:extLst>
            <a:ext uri="{FF2B5EF4-FFF2-40B4-BE49-F238E27FC236}">
              <a16:creationId xmlns:a16="http://schemas.microsoft.com/office/drawing/2014/main" id="{00000000-0008-0000-0500-000001020000}"/>
            </a:ext>
          </a:extLst>
        </xdr:cNvPr>
        <xdr:cNvGrpSpPr/>
      </xdr:nvGrpSpPr>
      <xdr:grpSpPr>
        <a:xfrm flipH="1">
          <a:off x="10662189" y="1600200"/>
          <a:ext cx="2667000" cy="533400"/>
          <a:chOff x="609667" y="4983457"/>
          <a:chExt cx="2743172" cy="548640"/>
        </a:xfrm>
      </xdr:grpSpPr>
      <xdr:sp macro="" textlink="">
        <xdr:nvSpPr>
          <xdr:cNvPr id="514" name="Isosceles Triangle 513">
            <a:extLst>
              <a:ext uri="{FF2B5EF4-FFF2-40B4-BE49-F238E27FC236}">
                <a16:creationId xmlns:a16="http://schemas.microsoft.com/office/drawing/2014/main" id="{00000000-0008-0000-0500-00000202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15" name="TextBox 210">
            <a:extLst>
              <a:ext uri="{FF2B5EF4-FFF2-40B4-BE49-F238E27FC236}">
                <a16:creationId xmlns:a16="http://schemas.microsoft.com/office/drawing/2014/main" id="{00000000-0008-0000-0500-00000302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CWPumpsOn</a:t>
            </a:r>
          </a:p>
        </xdr:txBody>
      </xdr:sp>
      <xdr:sp macro="" textlink="">
        <xdr:nvSpPr>
          <xdr:cNvPr id="516" name="Isosceles Triangle 515">
            <a:extLst>
              <a:ext uri="{FF2B5EF4-FFF2-40B4-BE49-F238E27FC236}">
                <a16:creationId xmlns:a16="http://schemas.microsoft.com/office/drawing/2014/main" id="{00000000-0008-0000-0500-00000402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17" name="Straight Connector 516">
            <a:extLst>
              <a:ext uri="{FF2B5EF4-FFF2-40B4-BE49-F238E27FC236}">
                <a16:creationId xmlns:a16="http://schemas.microsoft.com/office/drawing/2014/main" id="{00000000-0008-0000-0500-000005020000}"/>
              </a:ext>
            </a:extLst>
          </xdr:cNvPr>
          <xdr:cNvCxnSpPr>
            <a:stCxn id="516" idx="0"/>
            <a:endCxn id="516"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18" name="Straight Connector 517">
            <a:extLst>
              <a:ext uri="{FF2B5EF4-FFF2-40B4-BE49-F238E27FC236}">
                <a16:creationId xmlns:a16="http://schemas.microsoft.com/office/drawing/2014/main" id="{00000000-0008-0000-0500-000006020000}"/>
              </a:ext>
            </a:extLst>
          </xdr:cNvPr>
          <xdr:cNvCxnSpPr>
            <a:stCxn id="516" idx="0"/>
            <a:endCxn id="516"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19" name="Straight Connector 518">
            <a:extLst>
              <a:ext uri="{FF2B5EF4-FFF2-40B4-BE49-F238E27FC236}">
                <a16:creationId xmlns:a16="http://schemas.microsoft.com/office/drawing/2014/main" id="{00000000-0008-0000-0500-000007020000}"/>
              </a:ext>
            </a:extLst>
          </xdr:cNvPr>
          <xdr:cNvCxnSpPr>
            <a:stCxn id="514" idx="4"/>
            <a:endCxn id="514" idx="2"/>
          </xdr:cNvCxnSpPr>
        </xdr:nvCxnSpPr>
        <xdr:spPr>
          <a:xfrm flipH="1"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20" name="Straight Connector 519">
            <a:extLst>
              <a:ext uri="{FF2B5EF4-FFF2-40B4-BE49-F238E27FC236}">
                <a16:creationId xmlns:a16="http://schemas.microsoft.com/office/drawing/2014/main" id="{00000000-0008-0000-0500-000008020000}"/>
              </a:ext>
            </a:extLst>
          </xdr:cNvPr>
          <xdr:cNvCxnSpPr>
            <a:stCxn id="516" idx="2"/>
            <a:endCxn id="514"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21" name="Straight Connector 520">
            <a:extLst>
              <a:ext uri="{FF2B5EF4-FFF2-40B4-BE49-F238E27FC236}">
                <a16:creationId xmlns:a16="http://schemas.microsoft.com/office/drawing/2014/main" id="{00000000-0008-0000-0500-000009020000}"/>
              </a:ext>
            </a:extLst>
          </xdr:cNvPr>
          <xdr:cNvCxnSpPr>
            <a:stCxn id="516" idx="4"/>
            <a:endCxn id="514"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37</xdr:col>
      <xdr:colOff>231901</xdr:colOff>
      <xdr:row>6</xdr:row>
      <xdr:rowOff>260828</xdr:rowOff>
    </xdr:from>
    <xdr:to>
      <xdr:col>39</xdr:col>
      <xdr:colOff>260889</xdr:colOff>
      <xdr:row>6</xdr:row>
      <xdr:rowOff>260891</xdr:rowOff>
    </xdr:to>
    <xdr:cxnSp macro="">
      <xdr:nvCxnSpPr>
        <xdr:cNvPr id="522" name="Elbow Connector 444">
          <a:extLst>
            <a:ext uri="{FF2B5EF4-FFF2-40B4-BE49-F238E27FC236}">
              <a16:creationId xmlns:a16="http://schemas.microsoft.com/office/drawing/2014/main" id="{00000000-0008-0000-0500-00000A020000}"/>
            </a:ext>
          </a:extLst>
        </xdr:cNvPr>
        <xdr:cNvCxnSpPr>
          <a:stCxn id="754" idx="3"/>
          <a:endCxn id="516" idx="0"/>
        </xdr:cNvCxnSpPr>
      </xdr:nvCxnSpPr>
      <xdr:spPr>
        <a:xfrm>
          <a:off x="10240771" y="1838168"/>
          <a:ext cx="570008" cy="63"/>
        </a:xfrm>
        <a:prstGeom prst="bentConnector3">
          <a:avLst>
            <a:gd name="adj1" fmla="val 50000"/>
          </a:avLst>
        </a:prstGeom>
        <a:noFill/>
        <a:ln w="38100" cap="rnd">
          <a:solidFill>
            <a:srgbClr val="0070C0"/>
          </a:solidFill>
          <a:prstDash val="dash"/>
        </a:ln>
      </xdr:spPr>
    </xdr:cxnSp>
    <xdr:clientData/>
  </xdr:twoCellAnchor>
  <xdr:twoCellAnchor>
    <xdr:from>
      <xdr:col>2</xdr:col>
      <xdr:colOff>0</xdr:colOff>
      <xdr:row>3</xdr:row>
      <xdr:rowOff>0</xdr:rowOff>
    </xdr:from>
    <xdr:to>
      <xdr:col>12</xdr:col>
      <xdr:colOff>2811</xdr:colOff>
      <xdr:row>5</xdr:row>
      <xdr:rowOff>8685</xdr:rowOff>
    </xdr:to>
    <xdr:grpSp>
      <xdr:nvGrpSpPr>
        <xdr:cNvPr id="523" name="Group 522">
          <a:extLst>
            <a:ext uri="{FF2B5EF4-FFF2-40B4-BE49-F238E27FC236}">
              <a16:creationId xmlns:a16="http://schemas.microsoft.com/office/drawing/2014/main" id="{00000000-0008-0000-0500-00000B020000}"/>
            </a:ext>
          </a:extLst>
        </xdr:cNvPr>
        <xdr:cNvGrpSpPr/>
      </xdr:nvGrpSpPr>
      <xdr:grpSpPr>
        <a:xfrm>
          <a:off x="533400" y="800100"/>
          <a:ext cx="2669811" cy="542085"/>
          <a:chOff x="609660" y="4983457"/>
          <a:chExt cx="2743179" cy="548640"/>
        </a:xfrm>
      </xdr:grpSpPr>
      <xdr:sp macro="" textlink="">
        <xdr:nvSpPr>
          <xdr:cNvPr id="524" name="Isosceles Triangle 523">
            <a:extLst>
              <a:ext uri="{FF2B5EF4-FFF2-40B4-BE49-F238E27FC236}">
                <a16:creationId xmlns:a16="http://schemas.microsoft.com/office/drawing/2014/main" id="{00000000-0008-0000-0500-00000C02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5" name="TextBox 191">
            <a:extLst>
              <a:ext uri="{FF2B5EF4-FFF2-40B4-BE49-F238E27FC236}">
                <a16:creationId xmlns:a16="http://schemas.microsoft.com/office/drawing/2014/main" id="{00000000-0008-0000-0500-00000D02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CWPmp1Prf</a:t>
            </a:r>
          </a:p>
        </xdr:txBody>
      </xdr:sp>
      <xdr:sp macro="" textlink="">
        <xdr:nvSpPr>
          <xdr:cNvPr id="526" name="TextBox 192">
            <a:extLst>
              <a:ext uri="{FF2B5EF4-FFF2-40B4-BE49-F238E27FC236}">
                <a16:creationId xmlns:a16="http://schemas.microsoft.com/office/drawing/2014/main" id="{00000000-0008-0000-0500-00000E02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TC-03</a:t>
            </a:r>
          </a:p>
        </xdr:txBody>
      </xdr:sp>
      <xdr:sp macro="" textlink="">
        <xdr:nvSpPr>
          <xdr:cNvPr id="527" name="Isosceles Triangle 526">
            <a:extLst>
              <a:ext uri="{FF2B5EF4-FFF2-40B4-BE49-F238E27FC236}">
                <a16:creationId xmlns:a16="http://schemas.microsoft.com/office/drawing/2014/main" id="{00000000-0008-0000-0500-00000F02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28" name="Straight Connector 527">
            <a:extLst>
              <a:ext uri="{FF2B5EF4-FFF2-40B4-BE49-F238E27FC236}">
                <a16:creationId xmlns:a16="http://schemas.microsoft.com/office/drawing/2014/main" id="{00000000-0008-0000-0500-000010020000}"/>
              </a:ext>
            </a:extLst>
          </xdr:cNvPr>
          <xdr:cNvCxnSpPr>
            <a:stCxn id="527" idx="0"/>
            <a:endCxn id="527"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29" name="Straight Connector 528">
            <a:extLst>
              <a:ext uri="{FF2B5EF4-FFF2-40B4-BE49-F238E27FC236}">
                <a16:creationId xmlns:a16="http://schemas.microsoft.com/office/drawing/2014/main" id="{00000000-0008-0000-0500-000011020000}"/>
              </a:ext>
            </a:extLst>
          </xdr:cNvPr>
          <xdr:cNvCxnSpPr>
            <a:stCxn id="527" idx="0"/>
            <a:endCxn id="527"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30" name="Straight Connector 529">
            <a:extLst>
              <a:ext uri="{FF2B5EF4-FFF2-40B4-BE49-F238E27FC236}">
                <a16:creationId xmlns:a16="http://schemas.microsoft.com/office/drawing/2014/main" id="{00000000-0008-0000-0500-000012020000}"/>
              </a:ext>
            </a:extLst>
          </xdr:cNvPr>
          <xdr:cNvCxnSpPr>
            <a:stCxn id="524" idx="4"/>
            <a:endCxn id="524"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31" name="Straight Connector 530">
            <a:extLst>
              <a:ext uri="{FF2B5EF4-FFF2-40B4-BE49-F238E27FC236}">
                <a16:creationId xmlns:a16="http://schemas.microsoft.com/office/drawing/2014/main" id="{00000000-0008-0000-0500-000013020000}"/>
              </a:ext>
            </a:extLst>
          </xdr:cNvPr>
          <xdr:cNvCxnSpPr>
            <a:stCxn id="527" idx="2"/>
            <a:endCxn id="524"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32" name="Straight Connector 531">
            <a:extLst>
              <a:ext uri="{FF2B5EF4-FFF2-40B4-BE49-F238E27FC236}">
                <a16:creationId xmlns:a16="http://schemas.microsoft.com/office/drawing/2014/main" id="{00000000-0008-0000-0500-000014020000}"/>
              </a:ext>
            </a:extLst>
          </xdr:cNvPr>
          <xdr:cNvCxnSpPr>
            <a:stCxn id="527" idx="4"/>
            <a:endCxn id="524"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2</xdr:col>
      <xdr:colOff>2810</xdr:colOff>
      <xdr:row>5</xdr:row>
      <xdr:rowOff>0</xdr:rowOff>
    </xdr:from>
    <xdr:to>
      <xdr:col>12</xdr:col>
      <xdr:colOff>2812</xdr:colOff>
      <xdr:row>7</xdr:row>
      <xdr:rowOff>9984</xdr:rowOff>
    </xdr:to>
    <xdr:grpSp>
      <xdr:nvGrpSpPr>
        <xdr:cNvPr id="533" name="Group 532">
          <a:extLst>
            <a:ext uri="{FF2B5EF4-FFF2-40B4-BE49-F238E27FC236}">
              <a16:creationId xmlns:a16="http://schemas.microsoft.com/office/drawing/2014/main" id="{00000000-0008-0000-0500-000015020000}"/>
            </a:ext>
          </a:extLst>
        </xdr:cNvPr>
        <xdr:cNvGrpSpPr/>
      </xdr:nvGrpSpPr>
      <xdr:grpSpPr>
        <a:xfrm>
          <a:off x="536210" y="1333500"/>
          <a:ext cx="2667002" cy="543384"/>
          <a:chOff x="609660" y="4983457"/>
          <a:chExt cx="2743179" cy="548640"/>
        </a:xfrm>
      </xdr:grpSpPr>
      <xdr:sp macro="" textlink="">
        <xdr:nvSpPr>
          <xdr:cNvPr id="534" name="Isosceles Triangle 533">
            <a:extLst>
              <a:ext uri="{FF2B5EF4-FFF2-40B4-BE49-F238E27FC236}">
                <a16:creationId xmlns:a16="http://schemas.microsoft.com/office/drawing/2014/main" id="{00000000-0008-0000-0500-00001602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35" name="TextBox 191">
            <a:extLst>
              <a:ext uri="{FF2B5EF4-FFF2-40B4-BE49-F238E27FC236}">
                <a16:creationId xmlns:a16="http://schemas.microsoft.com/office/drawing/2014/main" id="{00000000-0008-0000-0500-00001702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CWPmp2Prf</a:t>
            </a:r>
          </a:p>
        </xdr:txBody>
      </xdr:sp>
      <xdr:sp macro="" textlink="">
        <xdr:nvSpPr>
          <xdr:cNvPr id="536" name="TextBox 192">
            <a:extLst>
              <a:ext uri="{FF2B5EF4-FFF2-40B4-BE49-F238E27FC236}">
                <a16:creationId xmlns:a16="http://schemas.microsoft.com/office/drawing/2014/main" id="{00000000-0008-0000-0500-00001802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TC-03</a:t>
            </a:r>
          </a:p>
        </xdr:txBody>
      </xdr:sp>
      <xdr:sp macro="" textlink="">
        <xdr:nvSpPr>
          <xdr:cNvPr id="537" name="Isosceles Triangle 536">
            <a:extLst>
              <a:ext uri="{FF2B5EF4-FFF2-40B4-BE49-F238E27FC236}">
                <a16:creationId xmlns:a16="http://schemas.microsoft.com/office/drawing/2014/main" id="{00000000-0008-0000-0500-00001902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38" name="Straight Connector 537">
            <a:extLst>
              <a:ext uri="{FF2B5EF4-FFF2-40B4-BE49-F238E27FC236}">
                <a16:creationId xmlns:a16="http://schemas.microsoft.com/office/drawing/2014/main" id="{00000000-0008-0000-0500-00001A020000}"/>
              </a:ext>
            </a:extLst>
          </xdr:cNvPr>
          <xdr:cNvCxnSpPr>
            <a:stCxn id="537" idx="0"/>
            <a:endCxn id="537"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39" name="Straight Connector 538">
            <a:extLst>
              <a:ext uri="{FF2B5EF4-FFF2-40B4-BE49-F238E27FC236}">
                <a16:creationId xmlns:a16="http://schemas.microsoft.com/office/drawing/2014/main" id="{00000000-0008-0000-0500-00001B020000}"/>
              </a:ext>
            </a:extLst>
          </xdr:cNvPr>
          <xdr:cNvCxnSpPr>
            <a:stCxn id="537" idx="0"/>
            <a:endCxn id="537"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40" name="Straight Connector 539">
            <a:extLst>
              <a:ext uri="{FF2B5EF4-FFF2-40B4-BE49-F238E27FC236}">
                <a16:creationId xmlns:a16="http://schemas.microsoft.com/office/drawing/2014/main" id="{00000000-0008-0000-0500-00001C020000}"/>
              </a:ext>
            </a:extLst>
          </xdr:cNvPr>
          <xdr:cNvCxnSpPr>
            <a:stCxn id="534" idx="4"/>
            <a:endCxn id="534"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41" name="Straight Connector 540">
            <a:extLst>
              <a:ext uri="{FF2B5EF4-FFF2-40B4-BE49-F238E27FC236}">
                <a16:creationId xmlns:a16="http://schemas.microsoft.com/office/drawing/2014/main" id="{00000000-0008-0000-0500-00001D020000}"/>
              </a:ext>
            </a:extLst>
          </xdr:cNvPr>
          <xdr:cNvCxnSpPr>
            <a:stCxn id="537" idx="2"/>
            <a:endCxn id="534"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42" name="Straight Connector 541">
            <a:extLst>
              <a:ext uri="{FF2B5EF4-FFF2-40B4-BE49-F238E27FC236}">
                <a16:creationId xmlns:a16="http://schemas.microsoft.com/office/drawing/2014/main" id="{00000000-0008-0000-0500-00001E020000}"/>
              </a:ext>
            </a:extLst>
          </xdr:cNvPr>
          <xdr:cNvCxnSpPr>
            <a:stCxn id="537" idx="4"/>
            <a:endCxn id="534"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2</xdr:col>
      <xdr:colOff>2810</xdr:colOff>
      <xdr:row>8</xdr:row>
      <xdr:rowOff>2368</xdr:rowOff>
    </xdr:from>
    <xdr:to>
      <xdr:col>12</xdr:col>
      <xdr:colOff>2812</xdr:colOff>
      <xdr:row>9</xdr:row>
      <xdr:rowOff>260890</xdr:rowOff>
    </xdr:to>
    <xdr:grpSp>
      <xdr:nvGrpSpPr>
        <xdr:cNvPr id="543" name="Group 542">
          <a:extLst>
            <a:ext uri="{FF2B5EF4-FFF2-40B4-BE49-F238E27FC236}">
              <a16:creationId xmlns:a16="http://schemas.microsoft.com/office/drawing/2014/main" id="{00000000-0008-0000-0500-00001F020000}"/>
            </a:ext>
          </a:extLst>
        </xdr:cNvPr>
        <xdr:cNvGrpSpPr/>
      </xdr:nvGrpSpPr>
      <xdr:grpSpPr>
        <a:xfrm>
          <a:off x="536210" y="2135968"/>
          <a:ext cx="2667002" cy="525222"/>
          <a:chOff x="609660" y="4983457"/>
          <a:chExt cx="2743179" cy="548640"/>
        </a:xfrm>
      </xdr:grpSpPr>
      <xdr:sp macro="" textlink="">
        <xdr:nvSpPr>
          <xdr:cNvPr id="544" name="Isosceles Triangle 543">
            <a:extLst>
              <a:ext uri="{FF2B5EF4-FFF2-40B4-BE49-F238E27FC236}">
                <a16:creationId xmlns:a16="http://schemas.microsoft.com/office/drawing/2014/main" id="{00000000-0008-0000-0500-00002002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45" name="TextBox 191">
            <a:extLst>
              <a:ext uri="{FF2B5EF4-FFF2-40B4-BE49-F238E27FC236}">
                <a16:creationId xmlns:a16="http://schemas.microsoft.com/office/drawing/2014/main" id="{00000000-0008-0000-0500-00002102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CWPmp3Prf</a:t>
            </a:r>
          </a:p>
        </xdr:txBody>
      </xdr:sp>
      <xdr:sp macro="" textlink="">
        <xdr:nvSpPr>
          <xdr:cNvPr id="546" name="TextBox 192">
            <a:extLst>
              <a:ext uri="{FF2B5EF4-FFF2-40B4-BE49-F238E27FC236}">
                <a16:creationId xmlns:a16="http://schemas.microsoft.com/office/drawing/2014/main" id="{00000000-0008-0000-0500-00002202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TC-03</a:t>
            </a:r>
          </a:p>
        </xdr:txBody>
      </xdr:sp>
      <xdr:sp macro="" textlink="">
        <xdr:nvSpPr>
          <xdr:cNvPr id="547" name="Isosceles Triangle 546">
            <a:extLst>
              <a:ext uri="{FF2B5EF4-FFF2-40B4-BE49-F238E27FC236}">
                <a16:creationId xmlns:a16="http://schemas.microsoft.com/office/drawing/2014/main" id="{00000000-0008-0000-0500-00002302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48" name="Straight Connector 547">
            <a:extLst>
              <a:ext uri="{FF2B5EF4-FFF2-40B4-BE49-F238E27FC236}">
                <a16:creationId xmlns:a16="http://schemas.microsoft.com/office/drawing/2014/main" id="{00000000-0008-0000-0500-000024020000}"/>
              </a:ext>
            </a:extLst>
          </xdr:cNvPr>
          <xdr:cNvCxnSpPr>
            <a:stCxn id="547" idx="0"/>
            <a:endCxn id="547"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49" name="Straight Connector 548">
            <a:extLst>
              <a:ext uri="{FF2B5EF4-FFF2-40B4-BE49-F238E27FC236}">
                <a16:creationId xmlns:a16="http://schemas.microsoft.com/office/drawing/2014/main" id="{00000000-0008-0000-0500-000025020000}"/>
              </a:ext>
            </a:extLst>
          </xdr:cNvPr>
          <xdr:cNvCxnSpPr>
            <a:stCxn id="547" idx="0"/>
            <a:endCxn id="547"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50" name="Straight Connector 549">
            <a:extLst>
              <a:ext uri="{FF2B5EF4-FFF2-40B4-BE49-F238E27FC236}">
                <a16:creationId xmlns:a16="http://schemas.microsoft.com/office/drawing/2014/main" id="{00000000-0008-0000-0500-000026020000}"/>
              </a:ext>
            </a:extLst>
          </xdr:cNvPr>
          <xdr:cNvCxnSpPr>
            <a:stCxn id="544" idx="4"/>
            <a:endCxn id="544"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51" name="Straight Connector 550">
            <a:extLst>
              <a:ext uri="{FF2B5EF4-FFF2-40B4-BE49-F238E27FC236}">
                <a16:creationId xmlns:a16="http://schemas.microsoft.com/office/drawing/2014/main" id="{00000000-0008-0000-0500-000027020000}"/>
              </a:ext>
            </a:extLst>
          </xdr:cNvPr>
          <xdr:cNvCxnSpPr>
            <a:stCxn id="547" idx="2"/>
            <a:endCxn id="544"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52" name="Straight Connector 551">
            <a:extLst>
              <a:ext uri="{FF2B5EF4-FFF2-40B4-BE49-F238E27FC236}">
                <a16:creationId xmlns:a16="http://schemas.microsoft.com/office/drawing/2014/main" id="{00000000-0008-0000-0500-000028020000}"/>
              </a:ext>
            </a:extLst>
          </xdr:cNvPr>
          <xdr:cNvCxnSpPr>
            <a:stCxn id="547" idx="4"/>
            <a:endCxn id="544"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2</xdr:col>
      <xdr:colOff>2811</xdr:colOff>
      <xdr:row>10</xdr:row>
      <xdr:rowOff>2365</xdr:rowOff>
    </xdr:from>
    <xdr:to>
      <xdr:col>12</xdr:col>
      <xdr:colOff>2813</xdr:colOff>
      <xdr:row>11</xdr:row>
      <xdr:rowOff>260891</xdr:rowOff>
    </xdr:to>
    <xdr:grpSp>
      <xdr:nvGrpSpPr>
        <xdr:cNvPr id="553" name="Group 552">
          <a:extLst>
            <a:ext uri="{FF2B5EF4-FFF2-40B4-BE49-F238E27FC236}">
              <a16:creationId xmlns:a16="http://schemas.microsoft.com/office/drawing/2014/main" id="{00000000-0008-0000-0500-000029020000}"/>
            </a:ext>
          </a:extLst>
        </xdr:cNvPr>
        <xdr:cNvGrpSpPr/>
      </xdr:nvGrpSpPr>
      <xdr:grpSpPr>
        <a:xfrm>
          <a:off x="536211" y="2669365"/>
          <a:ext cx="2667002" cy="525226"/>
          <a:chOff x="609660" y="4983457"/>
          <a:chExt cx="2743179" cy="548640"/>
        </a:xfrm>
      </xdr:grpSpPr>
      <xdr:sp macro="" textlink="">
        <xdr:nvSpPr>
          <xdr:cNvPr id="554" name="Isosceles Triangle 553">
            <a:extLst>
              <a:ext uri="{FF2B5EF4-FFF2-40B4-BE49-F238E27FC236}">
                <a16:creationId xmlns:a16="http://schemas.microsoft.com/office/drawing/2014/main" id="{00000000-0008-0000-0500-00002A02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55" name="TextBox 191">
            <a:extLst>
              <a:ext uri="{FF2B5EF4-FFF2-40B4-BE49-F238E27FC236}">
                <a16:creationId xmlns:a16="http://schemas.microsoft.com/office/drawing/2014/main" id="{00000000-0008-0000-0500-00002B02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CWPmp4Prf</a:t>
            </a:r>
          </a:p>
        </xdr:txBody>
      </xdr:sp>
      <xdr:sp macro="" textlink="">
        <xdr:nvSpPr>
          <xdr:cNvPr id="556" name="TextBox 192">
            <a:extLst>
              <a:ext uri="{FF2B5EF4-FFF2-40B4-BE49-F238E27FC236}">
                <a16:creationId xmlns:a16="http://schemas.microsoft.com/office/drawing/2014/main" id="{00000000-0008-0000-0500-00002C02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TC-03</a:t>
            </a:r>
          </a:p>
        </xdr:txBody>
      </xdr:sp>
      <xdr:sp macro="" textlink="">
        <xdr:nvSpPr>
          <xdr:cNvPr id="557" name="Isosceles Triangle 556">
            <a:extLst>
              <a:ext uri="{FF2B5EF4-FFF2-40B4-BE49-F238E27FC236}">
                <a16:creationId xmlns:a16="http://schemas.microsoft.com/office/drawing/2014/main" id="{00000000-0008-0000-0500-00002D02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58" name="Straight Connector 557">
            <a:extLst>
              <a:ext uri="{FF2B5EF4-FFF2-40B4-BE49-F238E27FC236}">
                <a16:creationId xmlns:a16="http://schemas.microsoft.com/office/drawing/2014/main" id="{00000000-0008-0000-0500-00002E020000}"/>
              </a:ext>
            </a:extLst>
          </xdr:cNvPr>
          <xdr:cNvCxnSpPr>
            <a:stCxn id="557" idx="0"/>
            <a:endCxn id="557"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59" name="Straight Connector 558">
            <a:extLst>
              <a:ext uri="{FF2B5EF4-FFF2-40B4-BE49-F238E27FC236}">
                <a16:creationId xmlns:a16="http://schemas.microsoft.com/office/drawing/2014/main" id="{00000000-0008-0000-0500-00002F020000}"/>
              </a:ext>
            </a:extLst>
          </xdr:cNvPr>
          <xdr:cNvCxnSpPr>
            <a:stCxn id="557" idx="0"/>
            <a:endCxn id="557"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60" name="Straight Connector 559">
            <a:extLst>
              <a:ext uri="{FF2B5EF4-FFF2-40B4-BE49-F238E27FC236}">
                <a16:creationId xmlns:a16="http://schemas.microsoft.com/office/drawing/2014/main" id="{00000000-0008-0000-0500-000030020000}"/>
              </a:ext>
            </a:extLst>
          </xdr:cNvPr>
          <xdr:cNvCxnSpPr>
            <a:stCxn id="554" idx="4"/>
            <a:endCxn id="554"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61" name="Straight Connector 560">
            <a:extLst>
              <a:ext uri="{FF2B5EF4-FFF2-40B4-BE49-F238E27FC236}">
                <a16:creationId xmlns:a16="http://schemas.microsoft.com/office/drawing/2014/main" id="{00000000-0008-0000-0500-000031020000}"/>
              </a:ext>
            </a:extLst>
          </xdr:cNvPr>
          <xdr:cNvCxnSpPr>
            <a:stCxn id="557" idx="2"/>
            <a:endCxn id="554"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62" name="Straight Connector 561">
            <a:extLst>
              <a:ext uri="{FF2B5EF4-FFF2-40B4-BE49-F238E27FC236}">
                <a16:creationId xmlns:a16="http://schemas.microsoft.com/office/drawing/2014/main" id="{00000000-0008-0000-0500-000032020000}"/>
              </a:ext>
            </a:extLst>
          </xdr:cNvPr>
          <xdr:cNvCxnSpPr>
            <a:stCxn id="557" idx="4"/>
            <a:endCxn id="554"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2</xdr:col>
      <xdr:colOff>2810</xdr:colOff>
      <xdr:row>12</xdr:row>
      <xdr:rowOff>260890</xdr:rowOff>
    </xdr:from>
    <xdr:to>
      <xdr:col>12</xdr:col>
      <xdr:colOff>2812</xdr:colOff>
      <xdr:row>15</xdr:row>
      <xdr:rowOff>9986</xdr:rowOff>
    </xdr:to>
    <xdr:grpSp>
      <xdr:nvGrpSpPr>
        <xdr:cNvPr id="563" name="Group 562">
          <a:extLst>
            <a:ext uri="{FF2B5EF4-FFF2-40B4-BE49-F238E27FC236}">
              <a16:creationId xmlns:a16="http://schemas.microsoft.com/office/drawing/2014/main" id="{00000000-0008-0000-0500-000033020000}"/>
            </a:ext>
          </a:extLst>
        </xdr:cNvPr>
        <xdr:cNvGrpSpPr/>
      </xdr:nvGrpSpPr>
      <xdr:grpSpPr>
        <a:xfrm>
          <a:off x="536210" y="3461290"/>
          <a:ext cx="2667002" cy="549196"/>
          <a:chOff x="609660" y="4983457"/>
          <a:chExt cx="2743179" cy="548640"/>
        </a:xfrm>
      </xdr:grpSpPr>
      <xdr:sp macro="" textlink="">
        <xdr:nvSpPr>
          <xdr:cNvPr id="564" name="Isosceles Triangle 563">
            <a:extLst>
              <a:ext uri="{FF2B5EF4-FFF2-40B4-BE49-F238E27FC236}">
                <a16:creationId xmlns:a16="http://schemas.microsoft.com/office/drawing/2014/main" id="{00000000-0008-0000-0500-00003402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65" name="TextBox 191">
            <a:extLst>
              <a:ext uri="{FF2B5EF4-FFF2-40B4-BE49-F238E27FC236}">
                <a16:creationId xmlns:a16="http://schemas.microsoft.com/office/drawing/2014/main" id="{00000000-0008-0000-0500-00003502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CWPmp5Prf</a:t>
            </a:r>
          </a:p>
        </xdr:txBody>
      </xdr:sp>
      <xdr:sp macro="" textlink="">
        <xdr:nvSpPr>
          <xdr:cNvPr id="566" name="TextBox 192">
            <a:extLst>
              <a:ext uri="{FF2B5EF4-FFF2-40B4-BE49-F238E27FC236}">
                <a16:creationId xmlns:a16="http://schemas.microsoft.com/office/drawing/2014/main" id="{00000000-0008-0000-0500-00003602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TC-03</a:t>
            </a:r>
          </a:p>
        </xdr:txBody>
      </xdr:sp>
      <xdr:sp macro="" textlink="">
        <xdr:nvSpPr>
          <xdr:cNvPr id="567" name="Isosceles Triangle 566">
            <a:extLst>
              <a:ext uri="{FF2B5EF4-FFF2-40B4-BE49-F238E27FC236}">
                <a16:creationId xmlns:a16="http://schemas.microsoft.com/office/drawing/2014/main" id="{00000000-0008-0000-0500-00003702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68" name="Straight Connector 567">
            <a:extLst>
              <a:ext uri="{FF2B5EF4-FFF2-40B4-BE49-F238E27FC236}">
                <a16:creationId xmlns:a16="http://schemas.microsoft.com/office/drawing/2014/main" id="{00000000-0008-0000-0500-000038020000}"/>
              </a:ext>
            </a:extLst>
          </xdr:cNvPr>
          <xdr:cNvCxnSpPr>
            <a:stCxn id="567" idx="0"/>
            <a:endCxn id="567"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69" name="Straight Connector 568">
            <a:extLst>
              <a:ext uri="{FF2B5EF4-FFF2-40B4-BE49-F238E27FC236}">
                <a16:creationId xmlns:a16="http://schemas.microsoft.com/office/drawing/2014/main" id="{00000000-0008-0000-0500-000039020000}"/>
              </a:ext>
            </a:extLst>
          </xdr:cNvPr>
          <xdr:cNvCxnSpPr>
            <a:stCxn id="567" idx="0"/>
            <a:endCxn id="567"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70" name="Straight Connector 569">
            <a:extLst>
              <a:ext uri="{FF2B5EF4-FFF2-40B4-BE49-F238E27FC236}">
                <a16:creationId xmlns:a16="http://schemas.microsoft.com/office/drawing/2014/main" id="{00000000-0008-0000-0500-00003A020000}"/>
              </a:ext>
            </a:extLst>
          </xdr:cNvPr>
          <xdr:cNvCxnSpPr>
            <a:stCxn id="564" idx="4"/>
            <a:endCxn id="564"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71" name="Straight Connector 570">
            <a:extLst>
              <a:ext uri="{FF2B5EF4-FFF2-40B4-BE49-F238E27FC236}">
                <a16:creationId xmlns:a16="http://schemas.microsoft.com/office/drawing/2014/main" id="{00000000-0008-0000-0500-00003B020000}"/>
              </a:ext>
            </a:extLst>
          </xdr:cNvPr>
          <xdr:cNvCxnSpPr>
            <a:stCxn id="567" idx="2"/>
            <a:endCxn id="564"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72" name="Straight Connector 571">
            <a:extLst>
              <a:ext uri="{FF2B5EF4-FFF2-40B4-BE49-F238E27FC236}">
                <a16:creationId xmlns:a16="http://schemas.microsoft.com/office/drawing/2014/main" id="{00000000-0008-0000-0500-00003C020000}"/>
              </a:ext>
            </a:extLst>
          </xdr:cNvPr>
          <xdr:cNvCxnSpPr>
            <a:stCxn id="567" idx="4"/>
            <a:endCxn id="564"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2</xdr:col>
      <xdr:colOff>2811</xdr:colOff>
      <xdr:row>14</xdr:row>
      <xdr:rowOff>260890</xdr:rowOff>
    </xdr:from>
    <xdr:to>
      <xdr:col>12</xdr:col>
      <xdr:colOff>2813</xdr:colOff>
      <xdr:row>17</xdr:row>
      <xdr:rowOff>8684</xdr:rowOff>
    </xdr:to>
    <xdr:grpSp>
      <xdr:nvGrpSpPr>
        <xdr:cNvPr id="573" name="Group 572">
          <a:extLst>
            <a:ext uri="{FF2B5EF4-FFF2-40B4-BE49-F238E27FC236}">
              <a16:creationId xmlns:a16="http://schemas.microsoft.com/office/drawing/2014/main" id="{00000000-0008-0000-0500-00003D020000}"/>
            </a:ext>
          </a:extLst>
        </xdr:cNvPr>
        <xdr:cNvGrpSpPr/>
      </xdr:nvGrpSpPr>
      <xdr:grpSpPr>
        <a:xfrm>
          <a:off x="536211" y="3994690"/>
          <a:ext cx="2667002" cy="547894"/>
          <a:chOff x="609660" y="4983457"/>
          <a:chExt cx="2743179" cy="548640"/>
        </a:xfrm>
      </xdr:grpSpPr>
      <xdr:sp macro="" textlink="">
        <xdr:nvSpPr>
          <xdr:cNvPr id="574" name="Isosceles Triangle 573">
            <a:extLst>
              <a:ext uri="{FF2B5EF4-FFF2-40B4-BE49-F238E27FC236}">
                <a16:creationId xmlns:a16="http://schemas.microsoft.com/office/drawing/2014/main" id="{00000000-0008-0000-0500-00003E02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75" name="TextBox 191">
            <a:extLst>
              <a:ext uri="{FF2B5EF4-FFF2-40B4-BE49-F238E27FC236}">
                <a16:creationId xmlns:a16="http://schemas.microsoft.com/office/drawing/2014/main" id="{00000000-0008-0000-0500-00003F02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CWPmp6Prf</a:t>
            </a:r>
          </a:p>
        </xdr:txBody>
      </xdr:sp>
      <xdr:sp macro="" textlink="">
        <xdr:nvSpPr>
          <xdr:cNvPr id="576" name="TextBox 192">
            <a:extLst>
              <a:ext uri="{FF2B5EF4-FFF2-40B4-BE49-F238E27FC236}">
                <a16:creationId xmlns:a16="http://schemas.microsoft.com/office/drawing/2014/main" id="{00000000-0008-0000-0500-00004002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TC-03</a:t>
            </a:r>
          </a:p>
        </xdr:txBody>
      </xdr:sp>
      <xdr:sp macro="" textlink="">
        <xdr:nvSpPr>
          <xdr:cNvPr id="577" name="Isosceles Triangle 576">
            <a:extLst>
              <a:ext uri="{FF2B5EF4-FFF2-40B4-BE49-F238E27FC236}">
                <a16:creationId xmlns:a16="http://schemas.microsoft.com/office/drawing/2014/main" id="{00000000-0008-0000-0500-00004102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78" name="Straight Connector 577">
            <a:extLst>
              <a:ext uri="{FF2B5EF4-FFF2-40B4-BE49-F238E27FC236}">
                <a16:creationId xmlns:a16="http://schemas.microsoft.com/office/drawing/2014/main" id="{00000000-0008-0000-0500-000042020000}"/>
              </a:ext>
            </a:extLst>
          </xdr:cNvPr>
          <xdr:cNvCxnSpPr>
            <a:stCxn id="577" idx="0"/>
            <a:endCxn id="577"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79" name="Straight Connector 578">
            <a:extLst>
              <a:ext uri="{FF2B5EF4-FFF2-40B4-BE49-F238E27FC236}">
                <a16:creationId xmlns:a16="http://schemas.microsoft.com/office/drawing/2014/main" id="{00000000-0008-0000-0500-000043020000}"/>
              </a:ext>
            </a:extLst>
          </xdr:cNvPr>
          <xdr:cNvCxnSpPr>
            <a:stCxn id="577" idx="0"/>
            <a:endCxn id="577"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80" name="Straight Connector 579">
            <a:extLst>
              <a:ext uri="{FF2B5EF4-FFF2-40B4-BE49-F238E27FC236}">
                <a16:creationId xmlns:a16="http://schemas.microsoft.com/office/drawing/2014/main" id="{00000000-0008-0000-0500-000044020000}"/>
              </a:ext>
            </a:extLst>
          </xdr:cNvPr>
          <xdr:cNvCxnSpPr>
            <a:stCxn id="574" idx="4"/>
            <a:endCxn id="574"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81" name="Straight Connector 580">
            <a:extLst>
              <a:ext uri="{FF2B5EF4-FFF2-40B4-BE49-F238E27FC236}">
                <a16:creationId xmlns:a16="http://schemas.microsoft.com/office/drawing/2014/main" id="{00000000-0008-0000-0500-000045020000}"/>
              </a:ext>
            </a:extLst>
          </xdr:cNvPr>
          <xdr:cNvCxnSpPr>
            <a:stCxn id="577" idx="2"/>
            <a:endCxn id="574"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82" name="Straight Connector 581">
            <a:extLst>
              <a:ext uri="{FF2B5EF4-FFF2-40B4-BE49-F238E27FC236}">
                <a16:creationId xmlns:a16="http://schemas.microsoft.com/office/drawing/2014/main" id="{00000000-0008-0000-0500-000046020000}"/>
              </a:ext>
            </a:extLst>
          </xdr:cNvPr>
          <xdr:cNvCxnSpPr>
            <a:stCxn id="577" idx="4"/>
            <a:endCxn id="574"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65</xdr:col>
      <xdr:colOff>0</xdr:colOff>
      <xdr:row>45</xdr:row>
      <xdr:rowOff>262882</xdr:rowOff>
    </xdr:from>
    <xdr:to>
      <xdr:col>70</xdr:col>
      <xdr:colOff>0</xdr:colOff>
      <xdr:row>46</xdr:row>
      <xdr:rowOff>0</xdr:rowOff>
    </xdr:to>
    <xdr:cxnSp macro="">
      <xdr:nvCxnSpPr>
        <xdr:cNvPr id="583" name="Elbow Connector 1331">
          <a:extLst>
            <a:ext uri="{FF2B5EF4-FFF2-40B4-BE49-F238E27FC236}">
              <a16:creationId xmlns:a16="http://schemas.microsoft.com/office/drawing/2014/main" id="{00000000-0008-0000-0500-000047020000}"/>
            </a:ext>
          </a:extLst>
        </xdr:cNvPr>
        <xdr:cNvCxnSpPr>
          <a:stCxn id="1199" idx="3"/>
          <a:endCxn id="1038" idx="1"/>
        </xdr:cNvCxnSpPr>
      </xdr:nvCxnSpPr>
      <xdr:spPr>
        <a:xfrm flipV="1">
          <a:off x="17583150" y="12092932"/>
          <a:ext cx="1352550" cy="8"/>
        </a:xfrm>
        <a:prstGeom prst="bentConnector3">
          <a:avLst>
            <a:gd name="adj1" fmla="val 50000"/>
          </a:avLst>
        </a:prstGeom>
        <a:noFill/>
        <a:ln w="38100" cap="rnd">
          <a:solidFill>
            <a:schemeClr val="accent3"/>
          </a:solidFill>
          <a:prstDash val="lgDashDotDot"/>
        </a:ln>
      </xdr:spPr>
    </xdr:cxnSp>
    <xdr:clientData/>
  </xdr:twoCellAnchor>
  <xdr:twoCellAnchor>
    <xdr:from>
      <xdr:col>65</xdr:col>
      <xdr:colOff>0</xdr:colOff>
      <xdr:row>47</xdr:row>
      <xdr:rowOff>0</xdr:rowOff>
    </xdr:from>
    <xdr:to>
      <xdr:col>73</xdr:col>
      <xdr:colOff>378</xdr:colOff>
      <xdr:row>48</xdr:row>
      <xdr:rowOff>3</xdr:rowOff>
    </xdr:to>
    <xdr:cxnSp macro="">
      <xdr:nvCxnSpPr>
        <xdr:cNvPr id="584" name="Elbow Connector 1332">
          <a:extLst>
            <a:ext uri="{FF2B5EF4-FFF2-40B4-BE49-F238E27FC236}">
              <a16:creationId xmlns:a16="http://schemas.microsoft.com/office/drawing/2014/main" id="{00000000-0008-0000-0500-000048020000}"/>
            </a:ext>
          </a:extLst>
        </xdr:cNvPr>
        <xdr:cNvCxnSpPr>
          <a:stCxn id="1207" idx="3"/>
          <a:endCxn id="1039" idx="2"/>
        </xdr:cNvCxnSpPr>
      </xdr:nvCxnSpPr>
      <xdr:spPr>
        <a:xfrm flipV="1">
          <a:off x="17583150" y="12355830"/>
          <a:ext cx="2164458" cy="262893"/>
        </a:xfrm>
        <a:prstGeom prst="bentConnector2">
          <a:avLst/>
        </a:prstGeom>
        <a:noFill/>
        <a:ln w="38100" cap="rnd">
          <a:solidFill>
            <a:schemeClr val="accent3"/>
          </a:solidFill>
          <a:prstDash val="lgDashDotDot"/>
        </a:ln>
      </xdr:spPr>
    </xdr:cxnSp>
    <xdr:clientData/>
  </xdr:twoCellAnchor>
  <xdr:twoCellAnchor>
    <xdr:from>
      <xdr:col>65</xdr:col>
      <xdr:colOff>15756</xdr:colOff>
      <xdr:row>33</xdr:row>
      <xdr:rowOff>262882</xdr:rowOff>
    </xdr:from>
    <xdr:to>
      <xdr:col>69</xdr:col>
      <xdr:colOff>269630</xdr:colOff>
      <xdr:row>34</xdr:row>
      <xdr:rowOff>3988</xdr:rowOff>
    </xdr:to>
    <xdr:cxnSp macro="">
      <xdr:nvCxnSpPr>
        <xdr:cNvPr id="599" name="Elbow Connector 1331">
          <a:extLst>
            <a:ext uri="{FF2B5EF4-FFF2-40B4-BE49-F238E27FC236}">
              <a16:creationId xmlns:a16="http://schemas.microsoft.com/office/drawing/2014/main" id="{00000000-0008-0000-0500-000057020000}"/>
            </a:ext>
          </a:extLst>
        </xdr:cNvPr>
        <xdr:cNvCxnSpPr>
          <a:stCxn id="605" idx="3"/>
          <a:endCxn id="945" idx="1"/>
        </xdr:cNvCxnSpPr>
      </xdr:nvCxnSpPr>
      <xdr:spPr>
        <a:xfrm flipV="1">
          <a:off x="17598906" y="8938252"/>
          <a:ext cx="1335914" cy="3996"/>
        </a:xfrm>
        <a:prstGeom prst="bentConnector3">
          <a:avLst>
            <a:gd name="adj1" fmla="val 50000"/>
          </a:avLst>
        </a:prstGeom>
        <a:noFill/>
        <a:ln w="38100" cap="rnd">
          <a:solidFill>
            <a:schemeClr val="accent3"/>
          </a:solidFill>
          <a:prstDash val="lgDashDotDot"/>
        </a:ln>
      </xdr:spPr>
    </xdr:cxnSp>
    <xdr:clientData/>
  </xdr:twoCellAnchor>
  <xdr:twoCellAnchor>
    <xdr:from>
      <xdr:col>65</xdr:col>
      <xdr:colOff>13842</xdr:colOff>
      <xdr:row>35</xdr:row>
      <xdr:rowOff>0</xdr:rowOff>
    </xdr:from>
    <xdr:to>
      <xdr:col>72</xdr:col>
      <xdr:colOff>270070</xdr:colOff>
      <xdr:row>36</xdr:row>
      <xdr:rowOff>6</xdr:rowOff>
    </xdr:to>
    <xdr:cxnSp macro="">
      <xdr:nvCxnSpPr>
        <xdr:cNvPr id="600" name="Elbow Connector 1332">
          <a:extLst>
            <a:ext uri="{FF2B5EF4-FFF2-40B4-BE49-F238E27FC236}">
              <a16:creationId xmlns:a16="http://schemas.microsoft.com/office/drawing/2014/main" id="{00000000-0008-0000-0500-000058020000}"/>
            </a:ext>
          </a:extLst>
        </xdr:cNvPr>
        <xdr:cNvCxnSpPr>
          <a:stCxn id="609" idx="3"/>
          <a:endCxn id="946" idx="2"/>
        </xdr:cNvCxnSpPr>
      </xdr:nvCxnSpPr>
      <xdr:spPr>
        <a:xfrm flipV="1">
          <a:off x="17596992" y="9201150"/>
          <a:ext cx="2149798" cy="262896"/>
        </a:xfrm>
        <a:prstGeom prst="bentConnector2">
          <a:avLst/>
        </a:prstGeom>
        <a:noFill/>
        <a:ln w="38100" cap="rnd">
          <a:solidFill>
            <a:schemeClr val="accent3"/>
          </a:solidFill>
          <a:prstDash val="lgDashDotDot"/>
        </a:ln>
      </xdr:spPr>
    </xdr:cxnSp>
    <xdr:clientData/>
  </xdr:twoCellAnchor>
  <xdr:twoCellAnchor>
    <xdr:from>
      <xdr:col>37</xdr:col>
      <xdr:colOff>7327</xdr:colOff>
      <xdr:row>19</xdr:row>
      <xdr:rowOff>1</xdr:rowOff>
    </xdr:from>
    <xdr:to>
      <xdr:col>70</xdr:col>
      <xdr:colOff>7329</xdr:colOff>
      <xdr:row>44</xdr:row>
      <xdr:rowOff>0</xdr:rowOff>
    </xdr:to>
    <xdr:cxnSp macro="">
      <xdr:nvCxnSpPr>
        <xdr:cNvPr id="615" name="Elbow Connector 813">
          <a:extLst>
            <a:ext uri="{FF2B5EF4-FFF2-40B4-BE49-F238E27FC236}">
              <a16:creationId xmlns:a16="http://schemas.microsoft.com/office/drawing/2014/main" id="{00000000-0008-0000-0500-000067020000}"/>
            </a:ext>
          </a:extLst>
        </xdr:cNvPr>
        <xdr:cNvCxnSpPr/>
      </xdr:nvCxnSpPr>
      <xdr:spPr>
        <a:xfrm rot="10800000">
          <a:off x="10037885" y="5011616"/>
          <a:ext cx="8946175" cy="6594230"/>
        </a:xfrm>
        <a:prstGeom prst="bentConnector3">
          <a:avLst>
            <a:gd name="adj1" fmla="val 66708"/>
          </a:avLst>
        </a:prstGeom>
        <a:noFill/>
        <a:ln w="38100" cap="rnd">
          <a:solidFill>
            <a:schemeClr val="accent3"/>
          </a:solidFill>
        </a:ln>
      </xdr:spPr>
    </xdr:cxnSp>
    <xdr:clientData/>
  </xdr:twoCellAnchor>
  <xdr:twoCellAnchor>
    <xdr:from>
      <xdr:col>37</xdr:col>
      <xdr:colOff>-1</xdr:colOff>
      <xdr:row>19</xdr:row>
      <xdr:rowOff>2</xdr:rowOff>
    </xdr:from>
    <xdr:to>
      <xdr:col>69</xdr:col>
      <xdr:colOff>269631</xdr:colOff>
      <xdr:row>32</xdr:row>
      <xdr:rowOff>1</xdr:rowOff>
    </xdr:to>
    <xdr:cxnSp macro="">
      <xdr:nvCxnSpPr>
        <xdr:cNvPr id="616" name="Elbow Connector 813">
          <a:extLst>
            <a:ext uri="{FF2B5EF4-FFF2-40B4-BE49-F238E27FC236}">
              <a16:creationId xmlns:a16="http://schemas.microsoft.com/office/drawing/2014/main" id="{00000000-0008-0000-0500-000068020000}"/>
            </a:ext>
          </a:extLst>
        </xdr:cNvPr>
        <xdr:cNvCxnSpPr>
          <a:stCxn id="943" idx="1"/>
          <a:endCxn id="1235" idx="3"/>
        </xdr:cNvCxnSpPr>
      </xdr:nvCxnSpPr>
      <xdr:spPr>
        <a:xfrm rot="10800000">
          <a:off x="10030557" y="5011617"/>
          <a:ext cx="8944709" cy="3428999"/>
        </a:xfrm>
        <a:prstGeom prst="bentConnector3">
          <a:avLst>
            <a:gd name="adj1" fmla="val 60730"/>
          </a:avLst>
        </a:prstGeom>
        <a:noFill/>
        <a:ln w="38100" cap="rnd">
          <a:solidFill>
            <a:schemeClr val="accent3"/>
          </a:solidFill>
        </a:ln>
      </xdr:spPr>
    </xdr:cxnSp>
    <xdr:clientData/>
  </xdr:twoCellAnchor>
  <xdr:twoCellAnchor>
    <xdr:from>
      <xdr:col>127</xdr:col>
      <xdr:colOff>39547</xdr:colOff>
      <xdr:row>8</xdr:row>
      <xdr:rowOff>256006</xdr:rowOff>
    </xdr:from>
    <xdr:to>
      <xdr:col>215</xdr:col>
      <xdr:colOff>0</xdr:colOff>
      <xdr:row>17</xdr:row>
      <xdr:rowOff>13881</xdr:rowOff>
    </xdr:to>
    <xdr:cxnSp macro="">
      <xdr:nvCxnSpPr>
        <xdr:cNvPr id="617" name="Elbow Connector 813">
          <a:extLst>
            <a:ext uri="{FF2B5EF4-FFF2-40B4-BE49-F238E27FC236}">
              <a16:creationId xmlns:a16="http://schemas.microsoft.com/office/drawing/2014/main" id="{00000000-0008-0000-0500-000069020000}"/>
            </a:ext>
          </a:extLst>
        </xdr:cNvPr>
        <xdr:cNvCxnSpPr>
          <a:stCxn id="1321" idx="0"/>
          <a:endCxn id="836" idx="3"/>
        </xdr:cNvCxnSpPr>
      </xdr:nvCxnSpPr>
      <xdr:spPr>
        <a:xfrm rot="10800000">
          <a:off x="34061656" y="2351506"/>
          <a:ext cx="23534828" cy="2115313"/>
        </a:xfrm>
        <a:prstGeom prst="bentConnector3">
          <a:avLst>
            <a:gd name="adj1" fmla="val 50000"/>
          </a:avLst>
        </a:prstGeom>
        <a:noFill/>
        <a:ln w="38100" cap="rnd">
          <a:solidFill>
            <a:schemeClr val="accent3"/>
          </a:solidFill>
        </a:ln>
      </xdr:spPr>
    </xdr:cxnSp>
    <xdr:clientData/>
  </xdr:twoCellAnchor>
  <xdr:twoCellAnchor>
    <xdr:from>
      <xdr:col>76</xdr:col>
      <xdr:colOff>1</xdr:colOff>
      <xdr:row>7</xdr:row>
      <xdr:rowOff>261292</xdr:rowOff>
    </xdr:from>
    <xdr:to>
      <xdr:col>95</xdr:col>
      <xdr:colOff>31</xdr:colOff>
      <xdr:row>8</xdr:row>
      <xdr:rowOff>18</xdr:rowOff>
    </xdr:to>
    <xdr:cxnSp macro="">
      <xdr:nvCxnSpPr>
        <xdr:cNvPr id="618" name="Elbow Connector 813">
          <a:extLst>
            <a:ext uri="{FF2B5EF4-FFF2-40B4-BE49-F238E27FC236}">
              <a16:creationId xmlns:a16="http://schemas.microsoft.com/office/drawing/2014/main" id="{00000000-0008-0000-0500-00006A020000}"/>
            </a:ext>
          </a:extLst>
        </xdr:cNvPr>
        <xdr:cNvCxnSpPr>
          <a:stCxn id="878" idx="1"/>
          <a:endCxn id="365" idx="3"/>
        </xdr:cNvCxnSpPr>
      </xdr:nvCxnSpPr>
      <xdr:spPr>
        <a:xfrm rot="10800000">
          <a:off x="20558761" y="2101522"/>
          <a:ext cx="5139720" cy="1616"/>
        </a:xfrm>
        <a:prstGeom prst="bentConnector3">
          <a:avLst>
            <a:gd name="adj1" fmla="val 50000"/>
          </a:avLst>
        </a:prstGeom>
        <a:noFill/>
        <a:ln w="38100" cap="rnd">
          <a:solidFill>
            <a:schemeClr val="accent3"/>
          </a:solidFill>
        </a:ln>
      </xdr:spPr>
    </xdr:cxnSp>
    <xdr:clientData/>
  </xdr:twoCellAnchor>
  <xdr:twoCellAnchor>
    <xdr:from>
      <xdr:col>83</xdr:col>
      <xdr:colOff>1818</xdr:colOff>
      <xdr:row>12</xdr:row>
      <xdr:rowOff>179</xdr:rowOff>
    </xdr:from>
    <xdr:to>
      <xdr:col>93</xdr:col>
      <xdr:colOff>0</xdr:colOff>
      <xdr:row>14</xdr:row>
      <xdr:rowOff>0</xdr:rowOff>
    </xdr:to>
    <xdr:grpSp>
      <xdr:nvGrpSpPr>
        <xdr:cNvPr id="619" name="Group 618">
          <a:extLst>
            <a:ext uri="{FF2B5EF4-FFF2-40B4-BE49-F238E27FC236}">
              <a16:creationId xmlns:a16="http://schemas.microsoft.com/office/drawing/2014/main" id="{00000000-0008-0000-0500-00006B020000}"/>
            </a:ext>
          </a:extLst>
        </xdr:cNvPr>
        <xdr:cNvGrpSpPr/>
      </xdr:nvGrpSpPr>
      <xdr:grpSpPr>
        <a:xfrm>
          <a:off x="22137918" y="3200579"/>
          <a:ext cx="2665182" cy="533221"/>
          <a:chOff x="609660" y="4983457"/>
          <a:chExt cx="2743179" cy="548640"/>
        </a:xfrm>
      </xdr:grpSpPr>
      <xdr:sp macro="" textlink="">
        <xdr:nvSpPr>
          <xdr:cNvPr id="620" name="Isosceles Triangle 619">
            <a:extLst>
              <a:ext uri="{FF2B5EF4-FFF2-40B4-BE49-F238E27FC236}">
                <a16:creationId xmlns:a16="http://schemas.microsoft.com/office/drawing/2014/main" id="{00000000-0008-0000-0500-00006C02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21" name="TextBox 191">
            <a:extLst>
              <a:ext uri="{FF2B5EF4-FFF2-40B4-BE49-F238E27FC236}">
                <a16:creationId xmlns:a16="http://schemas.microsoft.com/office/drawing/2014/main" id="{00000000-0008-0000-0500-00006D02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 Pumps On</a:t>
            </a:r>
          </a:p>
        </xdr:txBody>
      </xdr:sp>
      <xdr:sp macro="" textlink="">
        <xdr:nvSpPr>
          <xdr:cNvPr id="622" name="TextBox 192">
            <a:extLst>
              <a:ext uri="{FF2B5EF4-FFF2-40B4-BE49-F238E27FC236}">
                <a16:creationId xmlns:a16="http://schemas.microsoft.com/office/drawing/2014/main" id="{00000000-0008-0000-0500-00006E02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TC-01</a:t>
            </a:r>
          </a:p>
        </xdr:txBody>
      </xdr:sp>
      <xdr:sp macro="" textlink="">
        <xdr:nvSpPr>
          <xdr:cNvPr id="623" name="Isosceles Triangle 622">
            <a:extLst>
              <a:ext uri="{FF2B5EF4-FFF2-40B4-BE49-F238E27FC236}">
                <a16:creationId xmlns:a16="http://schemas.microsoft.com/office/drawing/2014/main" id="{00000000-0008-0000-0500-00006F02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24" name="Straight Connector 623">
            <a:extLst>
              <a:ext uri="{FF2B5EF4-FFF2-40B4-BE49-F238E27FC236}">
                <a16:creationId xmlns:a16="http://schemas.microsoft.com/office/drawing/2014/main" id="{00000000-0008-0000-0500-000070020000}"/>
              </a:ext>
            </a:extLst>
          </xdr:cNvPr>
          <xdr:cNvCxnSpPr>
            <a:stCxn id="623" idx="0"/>
            <a:endCxn id="623"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25" name="Straight Connector 624">
            <a:extLst>
              <a:ext uri="{FF2B5EF4-FFF2-40B4-BE49-F238E27FC236}">
                <a16:creationId xmlns:a16="http://schemas.microsoft.com/office/drawing/2014/main" id="{00000000-0008-0000-0500-000071020000}"/>
              </a:ext>
            </a:extLst>
          </xdr:cNvPr>
          <xdr:cNvCxnSpPr>
            <a:stCxn id="623" idx="0"/>
            <a:endCxn id="623"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26" name="Straight Connector 625">
            <a:extLst>
              <a:ext uri="{FF2B5EF4-FFF2-40B4-BE49-F238E27FC236}">
                <a16:creationId xmlns:a16="http://schemas.microsoft.com/office/drawing/2014/main" id="{00000000-0008-0000-0500-000072020000}"/>
              </a:ext>
            </a:extLst>
          </xdr:cNvPr>
          <xdr:cNvCxnSpPr>
            <a:stCxn id="620" idx="4"/>
            <a:endCxn id="620"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27" name="Straight Connector 626">
            <a:extLst>
              <a:ext uri="{FF2B5EF4-FFF2-40B4-BE49-F238E27FC236}">
                <a16:creationId xmlns:a16="http://schemas.microsoft.com/office/drawing/2014/main" id="{00000000-0008-0000-0500-000073020000}"/>
              </a:ext>
            </a:extLst>
          </xdr:cNvPr>
          <xdr:cNvCxnSpPr>
            <a:stCxn id="623" idx="2"/>
            <a:endCxn id="620"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28" name="Straight Connector 627">
            <a:extLst>
              <a:ext uri="{FF2B5EF4-FFF2-40B4-BE49-F238E27FC236}">
                <a16:creationId xmlns:a16="http://schemas.microsoft.com/office/drawing/2014/main" id="{00000000-0008-0000-0500-000074020000}"/>
              </a:ext>
            </a:extLst>
          </xdr:cNvPr>
          <xdr:cNvCxnSpPr>
            <a:stCxn id="623" idx="4"/>
            <a:endCxn id="620"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83</xdr:col>
      <xdr:colOff>0</xdr:colOff>
      <xdr:row>33</xdr:row>
      <xdr:rowOff>544</xdr:rowOff>
    </xdr:from>
    <xdr:to>
      <xdr:col>93</xdr:col>
      <xdr:colOff>6861</xdr:colOff>
      <xdr:row>35</xdr:row>
      <xdr:rowOff>0</xdr:rowOff>
    </xdr:to>
    <xdr:grpSp>
      <xdr:nvGrpSpPr>
        <xdr:cNvPr id="629" name="Group 628">
          <a:extLst>
            <a:ext uri="{FF2B5EF4-FFF2-40B4-BE49-F238E27FC236}">
              <a16:creationId xmlns:a16="http://schemas.microsoft.com/office/drawing/2014/main" id="{00000000-0008-0000-0500-000075020000}"/>
            </a:ext>
          </a:extLst>
        </xdr:cNvPr>
        <xdr:cNvGrpSpPr/>
      </xdr:nvGrpSpPr>
      <xdr:grpSpPr>
        <a:xfrm>
          <a:off x="22136100" y="8801644"/>
          <a:ext cx="2673861" cy="532856"/>
          <a:chOff x="609660" y="4983457"/>
          <a:chExt cx="2743179" cy="548640"/>
        </a:xfrm>
      </xdr:grpSpPr>
      <xdr:sp macro="" textlink="">
        <xdr:nvSpPr>
          <xdr:cNvPr id="630" name="Isosceles Triangle 629">
            <a:extLst>
              <a:ext uri="{FF2B5EF4-FFF2-40B4-BE49-F238E27FC236}">
                <a16:creationId xmlns:a16="http://schemas.microsoft.com/office/drawing/2014/main" id="{00000000-0008-0000-0500-00007602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31" name="TextBox 191">
            <a:extLst>
              <a:ext uri="{FF2B5EF4-FFF2-40B4-BE49-F238E27FC236}">
                <a16:creationId xmlns:a16="http://schemas.microsoft.com/office/drawing/2014/main" id="{00000000-0008-0000-0500-00007702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 Pumps On</a:t>
            </a:r>
          </a:p>
        </xdr:txBody>
      </xdr:sp>
      <xdr:sp macro="" textlink="">
        <xdr:nvSpPr>
          <xdr:cNvPr id="632" name="TextBox 192">
            <a:extLst>
              <a:ext uri="{FF2B5EF4-FFF2-40B4-BE49-F238E27FC236}">
                <a16:creationId xmlns:a16="http://schemas.microsoft.com/office/drawing/2014/main" id="{00000000-0008-0000-0500-00007802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TC-01</a:t>
            </a:r>
          </a:p>
        </xdr:txBody>
      </xdr:sp>
      <xdr:sp macro="" textlink="">
        <xdr:nvSpPr>
          <xdr:cNvPr id="633" name="Isosceles Triangle 632">
            <a:extLst>
              <a:ext uri="{FF2B5EF4-FFF2-40B4-BE49-F238E27FC236}">
                <a16:creationId xmlns:a16="http://schemas.microsoft.com/office/drawing/2014/main" id="{00000000-0008-0000-0500-00007902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34" name="Straight Connector 633">
            <a:extLst>
              <a:ext uri="{FF2B5EF4-FFF2-40B4-BE49-F238E27FC236}">
                <a16:creationId xmlns:a16="http://schemas.microsoft.com/office/drawing/2014/main" id="{00000000-0008-0000-0500-00007A020000}"/>
              </a:ext>
            </a:extLst>
          </xdr:cNvPr>
          <xdr:cNvCxnSpPr>
            <a:stCxn id="633" idx="0"/>
            <a:endCxn id="633"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35" name="Straight Connector 634">
            <a:extLst>
              <a:ext uri="{FF2B5EF4-FFF2-40B4-BE49-F238E27FC236}">
                <a16:creationId xmlns:a16="http://schemas.microsoft.com/office/drawing/2014/main" id="{00000000-0008-0000-0500-00007B020000}"/>
              </a:ext>
            </a:extLst>
          </xdr:cNvPr>
          <xdr:cNvCxnSpPr>
            <a:stCxn id="633" idx="0"/>
            <a:endCxn id="633"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36" name="Straight Connector 635">
            <a:extLst>
              <a:ext uri="{FF2B5EF4-FFF2-40B4-BE49-F238E27FC236}">
                <a16:creationId xmlns:a16="http://schemas.microsoft.com/office/drawing/2014/main" id="{00000000-0008-0000-0500-00007C020000}"/>
              </a:ext>
            </a:extLst>
          </xdr:cNvPr>
          <xdr:cNvCxnSpPr>
            <a:stCxn id="630" idx="4"/>
            <a:endCxn id="630"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37" name="Straight Connector 636">
            <a:extLst>
              <a:ext uri="{FF2B5EF4-FFF2-40B4-BE49-F238E27FC236}">
                <a16:creationId xmlns:a16="http://schemas.microsoft.com/office/drawing/2014/main" id="{00000000-0008-0000-0500-00007D020000}"/>
              </a:ext>
            </a:extLst>
          </xdr:cNvPr>
          <xdr:cNvCxnSpPr>
            <a:stCxn id="633" idx="2"/>
            <a:endCxn id="630"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38" name="Straight Connector 637">
            <a:extLst>
              <a:ext uri="{FF2B5EF4-FFF2-40B4-BE49-F238E27FC236}">
                <a16:creationId xmlns:a16="http://schemas.microsoft.com/office/drawing/2014/main" id="{00000000-0008-0000-0500-00007E020000}"/>
              </a:ext>
            </a:extLst>
          </xdr:cNvPr>
          <xdr:cNvCxnSpPr>
            <a:stCxn id="633" idx="4"/>
            <a:endCxn id="630"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76</xdr:col>
      <xdr:colOff>1</xdr:colOff>
      <xdr:row>29</xdr:row>
      <xdr:rowOff>6</xdr:rowOff>
    </xdr:from>
    <xdr:to>
      <xdr:col>95</xdr:col>
      <xdr:colOff>31</xdr:colOff>
      <xdr:row>29</xdr:row>
      <xdr:rowOff>19</xdr:rowOff>
    </xdr:to>
    <xdr:cxnSp macro="">
      <xdr:nvCxnSpPr>
        <xdr:cNvPr id="639" name="Elbow Connector 813">
          <a:extLst>
            <a:ext uri="{FF2B5EF4-FFF2-40B4-BE49-F238E27FC236}">
              <a16:creationId xmlns:a16="http://schemas.microsoft.com/office/drawing/2014/main" id="{00000000-0008-0000-0500-00007F020000}"/>
            </a:ext>
          </a:extLst>
        </xdr:cNvPr>
        <xdr:cNvCxnSpPr>
          <a:stCxn id="924" idx="1"/>
          <a:endCxn id="941" idx="3"/>
        </xdr:cNvCxnSpPr>
      </xdr:nvCxnSpPr>
      <xdr:spPr>
        <a:xfrm rot="10800000">
          <a:off x="20558761" y="7623816"/>
          <a:ext cx="5139720" cy="13"/>
        </a:xfrm>
        <a:prstGeom prst="bentConnector3">
          <a:avLst>
            <a:gd name="adj1" fmla="val 50000"/>
          </a:avLst>
        </a:prstGeom>
        <a:noFill/>
        <a:ln w="38100" cap="rnd">
          <a:solidFill>
            <a:schemeClr val="accent3"/>
          </a:solidFill>
        </a:ln>
      </xdr:spPr>
    </xdr:cxnSp>
    <xdr:clientData/>
  </xdr:twoCellAnchor>
  <xdr:twoCellAnchor>
    <xdr:from>
      <xdr:col>76</xdr:col>
      <xdr:colOff>757</xdr:colOff>
      <xdr:row>41</xdr:row>
      <xdr:rowOff>6</xdr:rowOff>
    </xdr:from>
    <xdr:to>
      <xdr:col>95</xdr:col>
      <xdr:colOff>30</xdr:colOff>
      <xdr:row>41</xdr:row>
      <xdr:rowOff>19</xdr:rowOff>
    </xdr:to>
    <xdr:cxnSp macro="">
      <xdr:nvCxnSpPr>
        <xdr:cNvPr id="640" name="Elbow Connector 813">
          <a:extLst>
            <a:ext uri="{FF2B5EF4-FFF2-40B4-BE49-F238E27FC236}">
              <a16:creationId xmlns:a16="http://schemas.microsoft.com/office/drawing/2014/main" id="{00000000-0008-0000-0500-000080020000}"/>
            </a:ext>
          </a:extLst>
        </xdr:cNvPr>
        <xdr:cNvCxnSpPr>
          <a:stCxn id="969" idx="1"/>
          <a:endCxn id="1034" idx="3"/>
        </xdr:cNvCxnSpPr>
      </xdr:nvCxnSpPr>
      <xdr:spPr>
        <a:xfrm rot="10800000">
          <a:off x="20559517" y="10778496"/>
          <a:ext cx="5138963" cy="13"/>
        </a:xfrm>
        <a:prstGeom prst="bentConnector3">
          <a:avLst>
            <a:gd name="adj1" fmla="val 50000"/>
          </a:avLst>
        </a:prstGeom>
        <a:noFill/>
        <a:ln w="38100" cap="rnd">
          <a:solidFill>
            <a:schemeClr val="accent3"/>
          </a:solidFill>
        </a:ln>
      </xdr:spPr>
    </xdr:cxnSp>
    <xdr:clientData/>
  </xdr:twoCellAnchor>
  <xdr:twoCellAnchor>
    <xdr:from>
      <xdr:col>52</xdr:col>
      <xdr:colOff>0</xdr:colOff>
      <xdr:row>38</xdr:row>
      <xdr:rowOff>0</xdr:rowOff>
    </xdr:from>
    <xdr:to>
      <xdr:col>65</xdr:col>
      <xdr:colOff>0</xdr:colOff>
      <xdr:row>40</xdr:row>
      <xdr:rowOff>1351</xdr:rowOff>
    </xdr:to>
    <xdr:grpSp>
      <xdr:nvGrpSpPr>
        <xdr:cNvPr id="641" name="Group 640">
          <a:extLst>
            <a:ext uri="{FF2B5EF4-FFF2-40B4-BE49-F238E27FC236}">
              <a16:creationId xmlns:a16="http://schemas.microsoft.com/office/drawing/2014/main" id="{00000000-0008-0000-0500-000081020000}"/>
            </a:ext>
          </a:extLst>
        </xdr:cNvPr>
        <xdr:cNvGrpSpPr/>
      </xdr:nvGrpSpPr>
      <xdr:grpSpPr>
        <a:xfrm>
          <a:off x="13868400" y="10134600"/>
          <a:ext cx="3467100" cy="534751"/>
          <a:chOff x="2298237" y="2514603"/>
          <a:chExt cx="3797763" cy="548647"/>
        </a:xfrm>
      </xdr:grpSpPr>
      <xdr:sp macro="" textlink="">
        <xdr:nvSpPr>
          <xdr:cNvPr id="642" name="Rounded Rectangle 1129">
            <a:extLst>
              <a:ext uri="{FF2B5EF4-FFF2-40B4-BE49-F238E27FC236}">
                <a16:creationId xmlns:a16="http://schemas.microsoft.com/office/drawing/2014/main" id="{00000000-0008-0000-0500-000082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43" name="TextBox 126">
            <a:extLst>
              <a:ext uri="{FF2B5EF4-FFF2-40B4-BE49-F238E27FC236}">
                <a16:creationId xmlns:a16="http://schemas.microsoft.com/office/drawing/2014/main" id="{00000000-0008-0000-0500-00008302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On</a:t>
            </a:r>
          </a:p>
        </xdr:txBody>
      </xdr:sp>
      <xdr:sp macro="" textlink="">
        <xdr:nvSpPr>
          <xdr:cNvPr id="644" name="TextBox 101">
            <a:extLst>
              <a:ext uri="{FF2B5EF4-FFF2-40B4-BE49-F238E27FC236}">
                <a16:creationId xmlns:a16="http://schemas.microsoft.com/office/drawing/2014/main" id="{00000000-0008-0000-0500-000084020000}"/>
              </a:ext>
            </a:extLst>
          </xdr:cNvPr>
          <xdr:cNvSpPr txBox="1">
            <a:spLocks noChangeAspect="1"/>
          </xdr:cNvSpPr>
        </xdr:nvSpPr>
        <xdr:spPr>
          <a:xfrm flipH="1">
            <a:off x="2298237" y="2514610"/>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Fan1On</a:t>
            </a:r>
            <a:endParaRPr lang="en-US" baseline="-25000">
              <a:solidFill>
                <a:schemeClr val="bg1"/>
              </a:solidFill>
              <a:latin typeface="Comic Sans MS" panose="030F0702030302020204" pitchFamily="66" charset="0"/>
            </a:endParaRPr>
          </a:p>
        </xdr:txBody>
      </xdr:sp>
      <xdr:sp macro="" textlink="">
        <xdr:nvSpPr>
          <xdr:cNvPr id="645" name="TextBox 123">
            <a:extLst>
              <a:ext uri="{FF2B5EF4-FFF2-40B4-BE49-F238E27FC236}">
                <a16:creationId xmlns:a16="http://schemas.microsoft.com/office/drawing/2014/main" id="{00000000-0008-0000-0500-00008502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646" name="Rectangle 645">
            <a:extLst>
              <a:ext uri="{FF2B5EF4-FFF2-40B4-BE49-F238E27FC236}">
                <a16:creationId xmlns:a16="http://schemas.microsoft.com/office/drawing/2014/main" id="{00000000-0008-0000-0500-000086020000}"/>
              </a:ext>
            </a:extLst>
          </xdr:cNvPr>
          <xdr:cNvSpPr/>
        </xdr:nvSpPr>
        <xdr:spPr>
          <a:xfrm>
            <a:off x="4009176" y="2514610"/>
            <a:ext cx="1263871"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47" name="Rectangle 646">
            <a:extLst>
              <a:ext uri="{FF2B5EF4-FFF2-40B4-BE49-F238E27FC236}">
                <a16:creationId xmlns:a16="http://schemas.microsoft.com/office/drawing/2014/main" id="{00000000-0008-0000-0500-000087020000}"/>
              </a:ext>
            </a:extLst>
          </xdr:cNvPr>
          <xdr:cNvSpPr/>
        </xdr:nvSpPr>
        <xdr:spPr>
          <a:xfrm>
            <a:off x="2298238" y="2514639"/>
            <a:ext cx="1710938"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65</xdr:col>
      <xdr:colOff>0</xdr:colOff>
      <xdr:row>39</xdr:row>
      <xdr:rowOff>0</xdr:rowOff>
    </xdr:from>
    <xdr:to>
      <xdr:col>70</xdr:col>
      <xdr:colOff>6</xdr:colOff>
      <xdr:row>40</xdr:row>
      <xdr:rowOff>2</xdr:rowOff>
    </xdr:to>
    <xdr:cxnSp macro="">
      <xdr:nvCxnSpPr>
        <xdr:cNvPr id="648" name="Elbow Connector 2132">
          <a:extLst>
            <a:ext uri="{FF2B5EF4-FFF2-40B4-BE49-F238E27FC236}">
              <a16:creationId xmlns:a16="http://schemas.microsoft.com/office/drawing/2014/main" id="{00000000-0008-0000-0500-000088020000}"/>
            </a:ext>
          </a:extLst>
        </xdr:cNvPr>
        <xdr:cNvCxnSpPr>
          <a:stCxn id="645" idx="3"/>
          <a:endCxn id="1033" idx="1"/>
        </xdr:cNvCxnSpPr>
      </xdr:nvCxnSpPr>
      <xdr:spPr>
        <a:xfrm>
          <a:off x="17583150" y="10252710"/>
          <a:ext cx="1352556" cy="262892"/>
        </a:xfrm>
        <a:prstGeom prst="bentConnector3">
          <a:avLst>
            <a:gd name="adj1" fmla="val 59545"/>
          </a:avLst>
        </a:prstGeom>
        <a:noFill/>
        <a:ln w="38100" cap="rnd">
          <a:solidFill>
            <a:srgbClr val="00B0F0"/>
          </a:solidFill>
          <a:prstDash val="lgDashDotDot"/>
        </a:ln>
      </xdr:spPr>
    </xdr:cxnSp>
    <xdr:clientData/>
  </xdr:twoCellAnchor>
  <xdr:twoCellAnchor>
    <xdr:from>
      <xdr:col>93</xdr:col>
      <xdr:colOff>0</xdr:colOff>
      <xdr:row>9</xdr:row>
      <xdr:rowOff>262483</xdr:rowOff>
    </xdr:from>
    <xdr:to>
      <xdr:col>95</xdr:col>
      <xdr:colOff>1</xdr:colOff>
      <xdr:row>10</xdr:row>
      <xdr:rowOff>15</xdr:rowOff>
    </xdr:to>
    <xdr:cxnSp macro="">
      <xdr:nvCxnSpPr>
        <xdr:cNvPr id="649" name="Elbow Connector 2152">
          <a:extLst>
            <a:ext uri="{FF2B5EF4-FFF2-40B4-BE49-F238E27FC236}">
              <a16:creationId xmlns:a16="http://schemas.microsoft.com/office/drawing/2014/main" id="{00000000-0008-0000-0500-000089020000}"/>
            </a:ext>
          </a:extLst>
        </xdr:cNvPr>
        <xdr:cNvCxnSpPr>
          <a:stCxn id="654" idx="0"/>
          <a:endCxn id="879" idx="1"/>
        </xdr:cNvCxnSpPr>
      </xdr:nvCxnSpPr>
      <xdr:spPr>
        <a:xfrm>
          <a:off x="25157430" y="2628493"/>
          <a:ext cx="541021" cy="422"/>
        </a:xfrm>
        <a:prstGeom prst="bentConnector3">
          <a:avLst>
            <a:gd name="adj1" fmla="val 50000"/>
          </a:avLst>
        </a:prstGeom>
        <a:noFill/>
        <a:ln w="38100" cap="rnd">
          <a:solidFill>
            <a:schemeClr val="accent3"/>
          </a:solidFill>
          <a:prstDash val="solid"/>
        </a:ln>
      </xdr:spPr>
    </xdr:cxnSp>
    <xdr:clientData/>
  </xdr:twoCellAnchor>
  <xdr:twoCellAnchor>
    <xdr:from>
      <xdr:col>82</xdr:col>
      <xdr:colOff>267676</xdr:colOff>
      <xdr:row>8</xdr:row>
      <xdr:rowOff>261196</xdr:rowOff>
    </xdr:from>
    <xdr:to>
      <xdr:col>93</xdr:col>
      <xdr:colOff>0</xdr:colOff>
      <xdr:row>11</xdr:row>
      <xdr:rowOff>0</xdr:rowOff>
    </xdr:to>
    <xdr:grpSp>
      <xdr:nvGrpSpPr>
        <xdr:cNvPr id="650" name="Group 649">
          <a:extLst>
            <a:ext uri="{FF2B5EF4-FFF2-40B4-BE49-F238E27FC236}">
              <a16:creationId xmlns:a16="http://schemas.microsoft.com/office/drawing/2014/main" id="{00000000-0008-0000-0500-00008A020000}"/>
            </a:ext>
          </a:extLst>
        </xdr:cNvPr>
        <xdr:cNvGrpSpPr/>
      </xdr:nvGrpSpPr>
      <xdr:grpSpPr>
        <a:xfrm>
          <a:off x="22137076" y="2394796"/>
          <a:ext cx="2666024" cy="538904"/>
          <a:chOff x="609660" y="4983457"/>
          <a:chExt cx="2743179" cy="548640"/>
        </a:xfrm>
      </xdr:grpSpPr>
      <xdr:sp macro="" textlink="">
        <xdr:nvSpPr>
          <xdr:cNvPr id="651" name="Isosceles Triangle 650">
            <a:extLst>
              <a:ext uri="{FF2B5EF4-FFF2-40B4-BE49-F238E27FC236}">
                <a16:creationId xmlns:a16="http://schemas.microsoft.com/office/drawing/2014/main" id="{00000000-0008-0000-0500-00008B02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52" name="TextBox 191">
            <a:extLst>
              <a:ext uri="{FF2B5EF4-FFF2-40B4-BE49-F238E27FC236}">
                <a16:creationId xmlns:a16="http://schemas.microsoft.com/office/drawing/2014/main" id="{00000000-0008-0000-0500-00008C020000}"/>
              </a:ext>
            </a:extLst>
          </xdr:cNvPr>
          <xdr:cNvSpPr txBox="1">
            <a:spLocks/>
          </xdr:cNvSpPr>
        </xdr:nvSpPr>
        <xdr:spPr>
          <a:xfrm>
            <a:off x="1434537" y="4983457"/>
            <a:ext cx="1643987"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a:solidFill>
                  <a:schemeClr val="bg1"/>
                </a:solidFill>
                <a:latin typeface="Comic Sans MS" panose="030F0702030302020204" pitchFamily="66" charset="0"/>
              </a:rPr>
              <a:t>  SystemOff</a:t>
            </a:r>
            <a:r>
              <a:rPr lang="en-US" baseline="-25000">
                <a:solidFill>
                  <a:schemeClr val="bg1"/>
                </a:solidFill>
                <a:latin typeface="Comic Sans MS" panose="030F0702030302020204" pitchFamily="66" charset="0"/>
              </a:rPr>
              <a:t>An</a:t>
            </a:r>
          </a:p>
        </xdr:txBody>
      </xdr:sp>
      <xdr:sp macro="" textlink="">
        <xdr:nvSpPr>
          <xdr:cNvPr id="653" name="TextBox 192">
            <a:extLst>
              <a:ext uri="{FF2B5EF4-FFF2-40B4-BE49-F238E27FC236}">
                <a16:creationId xmlns:a16="http://schemas.microsoft.com/office/drawing/2014/main" id="{00000000-0008-0000-0500-00008D02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TC-01</a:t>
            </a:r>
          </a:p>
        </xdr:txBody>
      </xdr:sp>
      <xdr:sp macro="" textlink="">
        <xdr:nvSpPr>
          <xdr:cNvPr id="654" name="Isosceles Triangle 653">
            <a:extLst>
              <a:ext uri="{FF2B5EF4-FFF2-40B4-BE49-F238E27FC236}">
                <a16:creationId xmlns:a16="http://schemas.microsoft.com/office/drawing/2014/main" id="{00000000-0008-0000-0500-00008E02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55" name="Straight Connector 654">
            <a:extLst>
              <a:ext uri="{FF2B5EF4-FFF2-40B4-BE49-F238E27FC236}">
                <a16:creationId xmlns:a16="http://schemas.microsoft.com/office/drawing/2014/main" id="{00000000-0008-0000-0500-00008F020000}"/>
              </a:ext>
            </a:extLst>
          </xdr:cNvPr>
          <xdr:cNvCxnSpPr>
            <a:stCxn id="654" idx="0"/>
            <a:endCxn id="654"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56" name="Straight Connector 655">
            <a:extLst>
              <a:ext uri="{FF2B5EF4-FFF2-40B4-BE49-F238E27FC236}">
                <a16:creationId xmlns:a16="http://schemas.microsoft.com/office/drawing/2014/main" id="{00000000-0008-0000-0500-000090020000}"/>
              </a:ext>
            </a:extLst>
          </xdr:cNvPr>
          <xdr:cNvCxnSpPr>
            <a:stCxn id="654" idx="0"/>
            <a:endCxn id="654"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57" name="Straight Connector 656">
            <a:extLst>
              <a:ext uri="{FF2B5EF4-FFF2-40B4-BE49-F238E27FC236}">
                <a16:creationId xmlns:a16="http://schemas.microsoft.com/office/drawing/2014/main" id="{00000000-0008-0000-0500-000091020000}"/>
              </a:ext>
            </a:extLst>
          </xdr:cNvPr>
          <xdr:cNvCxnSpPr>
            <a:stCxn id="651" idx="4"/>
            <a:endCxn id="651" idx="2"/>
          </xdr:cNvCxnSpPr>
        </xdr:nvCxnSpPr>
        <xdr:spPr>
          <a:xfrm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58" name="Straight Connector 657">
            <a:extLst>
              <a:ext uri="{FF2B5EF4-FFF2-40B4-BE49-F238E27FC236}">
                <a16:creationId xmlns:a16="http://schemas.microsoft.com/office/drawing/2014/main" id="{00000000-0008-0000-0500-000092020000}"/>
              </a:ext>
            </a:extLst>
          </xdr:cNvPr>
          <xdr:cNvCxnSpPr>
            <a:stCxn id="654" idx="2"/>
            <a:endCxn id="651"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59" name="Straight Connector 658">
            <a:extLst>
              <a:ext uri="{FF2B5EF4-FFF2-40B4-BE49-F238E27FC236}">
                <a16:creationId xmlns:a16="http://schemas.microsoft.com/office/drawing/2014/main" id="{00000000-0008-0000-0500-000093020000}"/>
              </a:ext>
            </a:extLst>
          </xdr:cNvPr>
          <xdr:cNvCxnSpPr>
            <a:stCxn id="654" idx="4"/>
            <a:endCxn id="651"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oneCellAnchor>
    <xdr:from>
      <xdr:col>12</xdr:col>
      <xdr:colOff>0</xdr:colOff>
      <xdr:row>3</xdr:row>
      <xdr:rowOff>222</xdr:rowOff>
    </xdr:from>
    <xdr:ext cx="2608915" cy="1043566"/>
    <xdr:grpSp>
      <xdr:nvGrpSpPr>
        <xdr:cNvPr id="660" name="Group 659">
          <a:extLst>
            <a:ext uri="{FF2B5EF4-FFF2-40B4-BE49-F238E27FC236}">
              <a16:creationId xmlns:a16="http://schemas.microsoft.com/office/drawing/2014/main" id="{00000000-0008-0000-0500-000094020000}"/>
            </a:ext>
          </a:extLst>
        </xdr:cNvPr>
        <xdr:cNvGrpSpPr/>
      </xdr:nvGrpSpPr>
      <xdr:grpSpPr>
        <a:xfrm>
          <a:off x="3200400" y="800322"/>
          <a:ext cx="2608915" cy="1043566"/>
          <a:chOff x="693035" y="17355368"/>
          <a:chExt cx="2512941" cy="1078992"/>
        </a:xfrm>
      </xdr:grpSpPr>
      <xdr:cxnSp macro="">
        <xdr:nvCxnSpPr>
          <xdr:cNvPr id="661" name="Straight Connector 660">
            <a:extLst>
              <a:ext uri="{FF2B5EF4-FFF2-40B4-BE49-F238E27FC236}">
                <a16:creationId xmlns:a16="http://schemas.microsoft.com/office/drawing/2014/main" id="{00000000-0008-0000-0500-000095020000}"/>
              </a:ext>
            </a:extLst>
          </xdr:cNvPr>
          <xdr:cNvCxnSpPr/>
        </xdr:nvCxnSpPr>
        <xdr:spPr>
          <a:xfrm>
            <a:off x="2926758" y="17897478"/>
            <a:ext cx="279218" cy="0"/>
          </a:xfrm>
          <a:prstGeom prst="line">
            <a:avLst/>
          </a:prstGeom>
          <a:noFill/>
          <a:ln w="38100" cap="rnd">
            <a:solidFill>
              <a:schemeClr val="accent4"/>
            </a:solidFill>
          </a:ln>
        </xdr:spPr>
      </xdr:cxnSp>
      <xdr:cxnSp macro="">
        <xdr:nvCxnSpPr>
          <xdr:cNvPr id="662" name="Straight Connector 661">
            <a:extLst>
              <a:ext uri="{FF2B5EF4-FFF2-40B4-BE49-F238E27FC236}">
                <a16:creationId xmlns:a16="http://schemas.microsoft.com/office/drawing/2014/main" id="{00000000-0008-0000-0500-000096020000}"/>
              </a:ext>
            </a:extLst>
          </xdr:cNvPr>
          <xdr:cNvCxnSpPr/>
        </xdr:nvCxnSpPr>
        <xdr:spPr>
          <a:xfrm>
            <a:off x="1065319" y="17629037"/>
            <a:ext cx="279218" cy="0"/>
          </a:xfrm>
          <a:prstGeom prst="line">
            <a:avLst/>
          </a:prstGeom>
          <a:noFill/>
          <a:ln w="38100" cap="rnd">
            <a:solidFill>
              <a:schemeClr val="accent4"/>
            </a:solidFill>
          </a:ln>
        </xdr:spPr>
      </xdr:cxnSp>
      <xdr:cxnSp macro="">
        <xdr:nvCxnSpPr>
          <xdr:cNvPr id="663" name="Straight Connector 662">
            <a:extLst>
              <a:ext uri="{FF2B5EF4-FFF2-40B4-BE49-F238E27FC236}">
                <a16:creationId xmlns:a16="http://schemas.microsoft.com/office/drawing/2014/main" id="{00000000-0008-0000-0500-000097020000}"/>
              </a:ext>
            </a:extLst>
          </xdr:cNvPr>
          <xdr:cNvCxnSpPr/>
        </xdr:nvCxnSpPr>
        <xdr:spPr>
          <a:xfrm>
            <a:off x="1068659" y="18165918"/>
            <a:ext cx="279218" cy="0"/>
          </a:xfrm>
          <a:prstGeom prst="line">
            <a:avLst/>
          </a:prstGeom>
          <a:noFill/>
          <a:ln w="38100" cap="rnd">
            <a:solidFill>
              <a:schemeClr val="accent4"/>
            </a:solidFill>
          </a:ln>
        </xdr:spPr>
      </xdr:cxnSp>
      <xdr:grpSp>
        <xdr:nvGrpSpPr>
          <xdr:cNvPr id="664" name="Group 663">
            <a:extLst>
              <a:ext uri="{FF2B5EF4-FFF2-40B4-BE49-F238E27FC236}">
                <a16:creationId xmlns:a16="http://schemas.microsoft.com/office/drawing/2014/main" id="{00000000-0008-0000-0500-000098020000}"/>
              </a:ext>
            </a:extLst>
          </xdr:cNvPr>
          <xdr:cNvGrpSpPr/>
        </xdr:nvGrpSpPr>
        <xdr:grpSpPr>
          <a:xfrm>
            <a:off x="693035" y="17355368"/>
            <a:ext cx="2233724" cy="1078992"/>
            <a:chOff x="1889806" y="1691626"/>
            <a:chExt cx="2194537" cy="1097313"/>
          </a:xfrm>
        </xdr:grpSpPr>
        <xdr:sp macro="" textlink="">
          <xdr:nvSpPr>
            <xdr:cNvPr id="665" name="Right Triangle 664">
              <a:extLst>
                <a:ext uri="{FF2B5EF4-FFF2-40B4-BE49-F238E27FC236}">
                  <a16:creationId xmlns:a16="http://schemas.microsoft.com/office/drawing/2014/main" id="{00000000-0008-0000-0500-00009902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66" name="Right Triangle 665">
              <a:extLst>
                <a:ext uri="{FF2B5EF4-FFF2-40B4-BE49-F238E27FC236}">
                  <a16:creationId xmlns:a16="http://schemas.microsoft.com/office/drawing/2014/main" id="{00000000-0008-0000-0500-00009A02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67" name="Rectangle 666">
              <a:extLst>
                <a:ext uri="{FF2B5EF4-FFF2-40B4-BE49-F238E27FC236}">
                  <a16:creationId xmlns:a16="http://schemas.microsoft.com/office/drawing/2014/main" id="{00000000-0008-0000-0500-00009B02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68" name="Arc 667">
              <a:extLst>
                <a:ext uri="{FF2B5EF4-FFF2-40B4-BE49-F238E27FC236}">
                  <a16:creationId xmlns:a16="http://schemas.microsoft.com/office/drawing/2014/main" id="{00000000-0008-0000-0500-00009C02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69" name="Arc 668">
              <a:extLst>
                <a:ext uri="{FF2B5EF4-FFF2-40B4-BE49-F238E27FC236}">
                  <a16:creationId xmlns:a16="http://schemas.microsoft.com/office/drawing/2014/main" id="{00000000-0008-0000-0500-00009D02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70" name="Arc 669">
              <a:extLst>
                <a:ext uri="{FF2B5EF4-FFF2-40B4-BE49-F238E27FC236}">
                  <a16:creationId xmlns:a16="http://schemas.microsoft.com/office/drawing/2014/main" id="{00000000-0008-0000-0500-00009E02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71" name="TextBox 27">
              <a:extLst>
                <a:ext uri="{FF2B5EF4-FFF2-40B4-BE49-F238E27FC236}">
                  <a16:creationId xmlns:a16="http://schemas.microsoft.com/office/drawing/2014/main" id="{00000000-0008-0000-0500-00009F02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672" name="TextBox 38">
              <a:extLst>
                <a:ext uri="{FF2B5EF4-FFF2-40B4-BE49-F238E27FC236}">
                  <a16:creationId xmlns:a16="http://schemas.microsoft.com/office/drawing/2014/main" id="{00000000-0008-0000-0500-0000A002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673" name="TextBox 40">
              <a:extLst>
                <a:ext uri="{FF2B5EF4-FFF2-40B4-BE49-F238E27FC236}">
                  <a16:creationId xmlns:a16="http://schemas.microsoft.com/office/drawing/2014/main" id="{00000000-0008-0000-0500-0000A102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674" name="TextBox 29">
              <a:extLst>
                <a:ext uri="{FF2B5EF4-FFF2-40B4-BE49-F238E27FC236}">
                  <a16:creationId xmlns:a16="http://schemas.microsoft.com/office/drawing/2014/main" id="{00000000-0008-0000-0500-0000A202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75" name="Arc 674">
              <a:extLst>
                <a:ext uri="{FF2B5EF4-FFF2-40B4-BE49-F238E27FC236}">
                  <a16:creationId xmlns:a16="http://schemas.microsoft.com/office/drawing/2014/main" id="{00000000-0008-0000-0500-0000A302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676" name="Straight Connector 675">
              <a:extLst>
                <a:ext uri="{FF2B5EF4-FFF2-40B4-BE49-F238E27FC236}">
                  <a16:creationId xmlns:a16="http://schemas.microsoft.com/office/drawing/2014/main" id="{00000000-0008-0000-0500-0000A4020000}"/>
                </a:ext>
              </a:extLst>
            </xdr:cNvPr>
            <xdr:cNvCxnSpPr>
              <a:endCxn id="669" idx="0"/>
            </xdr:cNvCxnSpPr>
          </xdr:nvCxnSpPr>
          <xdr:spPr>
            <a:xfrm>
              <a:off x="2438434" y="1691641"/>
              <a:ext cx="548640" cy="7"/>
            </a:xfrm>
            <a:prstGeom prst="line">
              <a:avLst/>
            </a:prstGeom>
            <a:noFill/>
            <a:ln w="38100" cap="rnd">
              <a:solidFill>
                <a:schemeClr val="accent4"/>
              </a:solidFill>
            </a:ln>
          </xdr:spPr>
        </xdr:cxnSp>
        <xdr:cxnSp macro="">
          <xdr:nvCxnSpPr>
            <xdr:cNvPr id="677" name="Straight Connector 676">
              <a:extLst>
                <a:ext uri="{FF2B5EF4-FFF2-40B4-BE49-F238E27FC236}">
                  <a16:creationId xmlns:a16="http://schemas.microsoft.com/office/drawing/2014/main" id="{00000000-0008-0000-0500-0000A5020000}"/>
                </a:ext>
              </a:extLst>
            </xdr:cNvPr>
            <xdr:cNvCxnSpPr>
              <a:stCxn id="670" idx="2"/>
            </xdr:cNvCxnSpPr>
          </xdr:nvCxnSpPr>
          <xdr:spPr>
            <a:xfrm>
              <a:off x="2529879" y="2240293"/>
              <a:ext cx="457201" cy="0"/>
            </a:xfrm>
            <a:prstGeom prst="line">
              <a:avLst/>
            </a:prstGeom>
            <a:noFill/>
            <a:ln w="38100" cap="rnd">
              <a:solidFill>
                <a:schemeClr val="accent4"/>
              </a:solidFill>
            </a:ln>
          </xdr:spPr>
        </xdr:cxnSp>
        <xdr:cxnSp macro="">
          <xdr:nvCxnSpPr>
            <xdr:cNvPr id="678" name="Straight Connector 677">
              <a:extLst>
                <a:ext uri="{FF2B5EF4-FFF2-40B4-BE49-F238E27FC236}">
                  <a16:creationId xmlns:a16="http://schemas.microsoft.com/office/drawing/2014/main" id="{00000000-0008-0000-0500-0000A602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679" name="Straight Connector 678">
              <a:extLst>
                <a:ext uri="{FF2B5EF4-FFF2-40B4-BE49-F238E27FC236}">
                  <a16:creationId xmlns:a16="http://schemas.microsoft.com/office/drawing/2014/main" id="{00000000-0008-0000-0500-0000A7020000}"/>
                </a:ext>
              </a:extLst>
            </xdr:cNvPr>
            <xdr:cNvCxnSpPr/>
          </xdr:nvCxnSpPr>
          <xdr:spPr>
            <a:xfrm>
              <a:off x="2987067" y="1691643"/>
              <a:ext cx="0" cy="1097284"/>
            </a:xfrm>
            <a:prstGeom prst="line">
              <a:avLst/>
            </a:prstGeom>
            <a:noFill/>
            <a:ln w="38100" cap="rnd">
              <a:solidFill>
                <a:schemeClr val="accent4"/>
              </a:solidFill>
            </a:ln>
          </xdr:spPr>
        </xdr:cxnSp>
      </xdr:grpSp>
    </xdr:grpSp>
    <xdr:clientData/>
  </xdr:oneCellAnchor>
  <xdr:oneCellAnchor>
    <xdr:from>
      <xdr:col>12</xdr:col>
      <xdr:colOff>0</xdr:colOff>
      <xdr:row>8</xdr:row>
      <xdr:rowOff>221</xdr:rowOff>
    </xdr:from>
    <xdr:ext cx="2608916" cy="1043565"/>
    <xdr:grpSp>
      <xdr:nvGrpSpPr>
        <xdr:cNvPr id="680" name="Group 679">
          <a:extLst>
            <a:ext uri="{FF2B5EF4-FFF2-40B4-BE49-F238E27FC236}">
              <a16:creationId xmlns:a16="http://schemas.microsoft.com/office/drawing/2014/main" id="{00000000-0008-0000-0500-0000A8020000}"/>
            </a:ext>
          </a:extLst>
        </xdr:cNvPr>
        <xdr:cNvGrpSpPr/>
      </xdr:nvGrpSpPr>
      <xdr:grpSpPr>
        <a:xfrm>
          <a:off x="3200400" y="2133821"/>
          <a:ext cx="2608916" cy="1043565"/>
          <a:chOff x="693035" y="17355368"/>
          <a:chExt cx="2512941" cy="1078992"/>
        </a:xfrm>
      </xdr:grpSpPr>
      <xdr:cxnSp macro="">
        <xdr:nvCxnSpPr>
          <xdr:cNvPr id="681" name="Straight Connector 680">
            <a:extLst>
              <a:ext uri="{FF2B5EF4-FFF2-40B4-BE49-F238E27FC236}">
                <a16:creationId xmlns:a16="http://schemas.microsoft.com/office/drawing/2014/main" id="{00000000-0008-0000-0500-0000A9020000}"/>
              </a:ext>
            </a:extLst>
          </xdr:cNvPr>
          <xdr:cNvCxnSpPr/>
        </xdr:nvCxnSpPr>
        <xdr:spPr>
          <a:xfrm>
            <a:off x="2926758" y="17897478"/>
            <a:ext cx="279218" cy="0"/>
          </a:xfrm>
          <a:prstGeom prst="line">
            <a:avLst/>
          </a:prstGeom>
          <a:noFill/>
          <a:ln w="38100" cap="rnd">
            <a:solidFill>
              <a:schemeClr val="accent4"/>
            </a:solidFill>
          </a:ln>
        </xdr:spPr>
      </xdr:cxnSp>
      <xdr:cxnSp macro="">
        <xdr:nvCxnSpPr>
          <xdr:cNvPr id="682" name="Straight Connector 681">
            <a:extLst>
              <a:ext uri="{FF2B5EF4-FFF2-40B4-BE49-F238E27FC236}">
                <a16:creationId xmlns:a16="http://schemas.microsoft.com/office/drawing/2014/main" id="{00000000-0008-0000-0500-0000AA020000}"/>
              </a:ext>
            </a:extLst>
          </xdr:cNvPr>
          <xdr:cNvCxnSpPr/>
        </xdr:nvCxnSpPr>
        <xdr:spPr>
          <a:xfrm>
            <a:off x="1065319" y="17629037"/>
            <a:ext cx="279218" cy="0"/>
          </a:xfrm>
          <a:prstGeom prst="line">
            <a:avLst/>
          </a:prstGeom>
          <a:noFill/>
          <a:ln w="38100" cap="rnd">
            <a:solidFill>
              <a:schemeClr val="accent4"/>
            </a:solidFill>
          </a:ln>
        </xdr:spPr>
      </xdr:cxnSp>
      <xdr:cxnSp macro="">
        <xdr:nvCxnSpPr>
          <xdr:cNvPr id="683" name="Straight Connector 682">
            <a:extLst>
              <a:ext uri="{FF2B5EF4-FFF2-40B4-BE49-F238E27FC236}">
                <a16:creationId xmlns:a16="http://schemas.microsoft.com/office/drawing/2014/main" id="{00000000-0008-0000-0500-0000AB020000}"/>
              </a:ext>
            </a:extLst>
          </xdr:cNvPr>
          <xdr:cNvCxnSpPr/>
        </xdr:nvCxnSpPr>
        <xdr:spPr>
          <a:xfrm>
            <a:off x="1068659" y="18165918"/>
            <a:ext cx="279218" cy="0"/>
          </a:xfrm>
          <a:prstGeom prst="line">
            <a:avLst/>
          </a:prstGeom>
          <a:noFill/>
          <a:ln w="38100" cap="rnd">
            <a:solidFill>
              <a:schemeClr val="accent4"/>
            </a:solidFill>
          </a:ln>
        </xdr:spPr>
      </xdr:cxnSp>
      <xdr:grpSp>
        <xdr:nvGrpSpPr>
          <xdr:cNvPr id="684" name="Group 683">
            <a:extLst>
              <a:ext uri="{FF2B5EF4-FFF2-40B4-BE49-F238E27FC236}">
                <a16:creationId xmlns:a16="http://schemas.microsoft.com/office/drawing/2014/main" id="{00000000-0008-0000-0500-0000AC020000}"/>
              </a:ext>
            </a:extLst>
          </xdr:cNvPr>
          <xdr:cNvGrpSpPr/>
        </xdr:nvGrpSpPr>
        <xdr:grpSpPr>
          <a:xfrm>
            <a:off x="693035" y="17355368"/>
            <a:ext cx="2233724" cy="1078992"/>
            <a:chOff x="1889806" y="1691626"/>
            <a:chExt cx="2194537" cy="1097313"/>
          </a:xfrm>
        </xdr:grpSpPr>
        <xdr:sp macro="" textlink="">
          <xdr:nvSpPr>
            <xdr:cNvPr id="685" name="Right Triangle 684">
              <a:extLst>
                <a:ext uri="{FF2B5EF4-FFF2-40B4-BE49-F238E27FC236}">
                  <a16:creationId xmlns:a16="http://schemas.microsoft.com/office/drawing/2014/main" id="{00000000-0008-0000-0500-0000AD02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86" name="Right Triangle 685">
              <a:extLst>
                <a:ext uri="{FF2B5EF4-FFF2-40B4-BE49-F238E27FC236}">
                  <a16:creationId xmlns:a16="http://schemas.microsoft.com/office/drawing/2014/main" id="{00000000-0008-0000-0500-0000AE02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87" name="Rectangle 686">
              <a:extLst>
                <a:ext uri="{FF2B5EF4-FFF2-40B4-BE49-F238E27FC236}">
                  <a16:creationId xmlns:a16="http://schemas.microsoft.com/office/drawing/2014/main" id="{00000000-0008-0000-0500-0000AF02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88" name="Arc 687">
              <a:extLst>
                <a:ext uri="{FF2B5EF4-FFF2-40B4-BE49-F238E27FC236}">
                  <a16:creationId xmlns:a16="http://schemas.microsoft.com/office/drawing/2014/main" id="{00000000-0008-0000-0500-0000B002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89" name="Arc 688">
              <a:extLst>
                <a:ext uri="{FF2B5EF4-FFF2-40B4-BE49-F238E27FC236}">
                  <a16:creationId xmlns:a16="http://schemas.microsoft.com/office/drawing/2014/main" id="{00000000-0008-0000-0500-0000B102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90" name="Arc 689">
              <a:extLst>
                <a:ext uri="{FF2B5EF4-FFF2-40B4-BE49-F238E27FC236}">
                  <a16:creationId xmlns:a16="http://schemas.microsoft.com/office/drawing/2014/main" id="{00000000-0008-0000-0500-0000B202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91" name="TextBox 27">
              <a:extLst>
                <a:ext uri="{FF2B5EF4-FFF2-40B4-BE49-F238E27FC236}">
                  <a16:creationId xmlns:a16="http://schemas.microsoft.com/office/drawing/2014/main" id="{00000000-0008-0000-0500-0000B302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692" name="TextBox 38">
              <a:extLst>
                <a:ext uri="{FF2B5EF4-FFF2-40B4-BE49-F238E27FC236}">
                  <a16:creationId xmlns:a16="http://schemas.microsoft.com/office/drawing/2014/main" id="{00000000-0008-0000-0500-0000B402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693" name="TextBox 40">
              <a:extLst>
                <a:ext uri="{FF2B5EF4-FFF2-40B4-BE49-F238E27FC236}">
                  <a16:creationId xmlns:a16="http://schemas.microsoft.com/office/drawing/2014/main" id="{00000000-0008-0000-0500-0000B502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694" name="TextBox 29">
              <a:extLst>
                <a:ext uri="{FF2B5EF4-FFF2-40B4-BE49-F238E27FC236}">
                  <a16:creationId xmlns:a16="http://schemas.microsoft.com/office/drawing/2014/main" id="{00000000-0008-0000-0500-0000B602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95" name="Arc 694">
              <a:extLst>
                <a:ext uri="{FF2B5EF4-FFF2-40B4-BE49-F238E27FC236}">
                  <a16:creationId xmlns:a16="http://schemas.microsoft.com/office/drawing/2014/main" id="{00000000-0008-0000-0500-0000B702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696" name="Straight Connector 695">
              <a:extLst>
                <a:ext uri="{FF2B5EF4-FFF2-40B4-BE49-F238E27FC236}">
                  <a16:creationId xmlns:a16="http://schemas.microsoft.com/office/drawing/2014/main" id="{00000000-0008-0000-0500-0000B8020000}"/>
                </a:ext>
              </a:extLst>
            </xdr:cNvPr>
            <xdr:cNvCxnSpPr>
              <a:endCxn id="689" idx="0"/>
            </xdr:cNvCxnSpPr>
          </xdr:nvCxnSpPr>
          <xdr:spPr>
            <a:xfrm>
              <a:off x="2438434" y="1691641"/>
              <a:ext cx="548640" cy="7"/>
            </a:xfrm>
            <a:prstGeom prst="line">
              <a:avLst/>
            </a:prstGeom>
            <a:noFill/>
            <a:ln w="38100" cap="rnd">
              <a:solidFill>
                <a:schemeClr val="accent4"/>
              </a:solidFill>
            </a:ln>
          </xdr:spPr>
        </xdr:cxnSp>
        <xdr:cxnSp macro="">
          <xdr:nvCxnSpPr>
            <xdr:cNvPr id="697" name="Straight Connector 696">
              <a:extLst>
                <a:ext uri="{FF2B5EF4-FFF2-40B4-BE49-F238E27FC236}">
                  <a16:creationId xmlns:a16="http://schemas.microsoft.com/office/drawing/2014/main" id="{00000000-0008-0000-0500-0000B9020000}"/>
                </a:ext>
              </a:extLst>
            </xdr:cNvPr>
            <xdr:cNvCxnSpPr>
              <a:stCxn id="690" idx="2"/>
            </xdr:cNvCxnSpPr>
          </xdr:nvCxnSpPr>
          <xdr:spPr>
            <a:xfrm>
              <a:off x="2529879" y="2240293"/>
              <a:ext cx="457201" cy="0"/>
            </a:xfrm>
            <a:prstGeom prst="line">
              <a:avLst/>
            </a:prstGeom>
            <a:noFill/>
            <a:ln w="38100" cap="rnd">
              <a:solidFill>
                <a:schemeClr val="accent4"/>
              </a:solidFill>
            </a:ln>
          </xdr:spPr>
        </xdr:cxnSp>
        <xdr:cxnSp macro="">
          <xdr:nvCxnSpPr>
            <xdr:cNvPr id="698" name="Straight Connector 697">
              <a:extLst>
                <a:ext uri="{FF2B5EF4-FFF2-40B4-BE49-F238E27FC236}">
                  <a16:creationId xmlns:a16="http://schemas.microsoft.com/office/drawing/2014/main" id="{00000000-0008-0000-0500-0000BA02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699" name="Straight Connector 698">
              <a:extLst>
                <a:ext uri="{FF2B5EF4-FFF2-40B4-BE49-F238E27FC236}">
                  <a16:creationId xmlns:a16="http://schemas.microsoft.com/office/drawing/2014/main" id="{00000000-0008-0000-0500-0000BB020000}"/>
                </a:ext>
              </a:extLst>
            </xdr:cNvPr>
            <xdr:cNvCxnSpPr/>
          </xdr:nvCxnSpPr>
          <xdr:spPr>
            <a:xfrm>
              <a:off x="2987067" y="1691643"/>
              <a:ext cx="0" cy="1097284"/>
            </a:xfrm>
            <a:prstGeom prst="line">
              <a:avLst/>
            </a:prstGeom>
            <a:noFill/>
            <a:ln w="38100" cap="rnd">
              <a:solidFill>
                <a:schemeClr val="accent4"/>
              </a:solidFill>
            </a:ln>
          </xdr:spPr>
        </xdr:cxnSp>
      </xdr:grpSp>
    </xdr:grpSp>
    <xdr:clientData/>
  </xdr:oneCellAnchor>
  <xdr:oneCellAnchor>
    <xdr:from>
      <xdr:col>12</xdr:col>
      <xdr:colOff>0</xdr:colOff>
      <xdr:row>13</xdr:row>
      <xdr:rowOff>219</xdr:rowOff>
    </xdr:from>
    <xdr:ext cx="2608916" cy="1043567"/>
    <xdr:grpSp>
      <xdr:nvGrpSpPr>
        <xdr:cNvPr id="700" name="Group 699">
          <a:extLst>
            <a:ext uri="{FF2B5EF4-FFF2-40B4-BE49-F238E27FC236}">
              <a16:creationId xmlns:a16="http://schemas.microsoft.com/office/drawing/2014/main" id="{00000000-0008-0000-0500-0000BC020000}"/>
            </a:ext>
          </a:extLst>
        </xdr:cNvPr>
        <xdr:cNvGrpSpPr/>
      </xdr:nvGrpSpPr>
      <xdr:grpSpPr>
        <a:xfrm>
          <a:off x="3200400" y="3467319"/>
          <a:ext cx="2608916" cy="1043567"/>
          <a:chOff x="693035" y="17355368"/>
          <a:chExt cx="2512941" cy="1078992"/>
        </a:xfrm>
      </xdr:grpSpPr>
      <xdr:cxnSp macro="">
        <xdr:nvCxnSpPr>
          <xdr:cNvPr id="701" name="Straight Connector 700">
            <a:extLst>
              <a:ext uri="{FF2B5EF4-FFF2-40B4-BE49-F238E27FC236}">
                <a16:creationId xmlns:a16="http://schemas.microsoft.com/office/drawing/2014/main" id="{00000000-0008-0000-0500-0000BD020000}"/>
              </a:ext>
            </a:extLst>
          </xdr:cNvPr>
          <xdr:cNvCxnSpPr/>
        </xdr:nvCxnSpPr>
        <xdr:spPr>
          <a:xfrm>
            <a:off x="2926758" y="17897478"/>
            <a:ext cx="279218" cy="0"/>
          </a:xfrm>
          <a:prstGeom prst="line">
            <a:avLst/>
          </a:prstGeom>
          <a:noFill/>
          <a:ln w="38100" cap="rnd">
            <a:solidFill>
              <a:schemeClr val="accent4"/>
            </a:solidFill>
          </a:ln>
        </xdr:spPr>
      </xdr:cxnSp>
      <xdr:cxnSp macro="">
        <xdr:nvCxnSpPr>
          <xdr:cNvPr id="702" name="Straight Connector 701">
            <a:extLst>
              <a:ext uri="{FF2B5EF4-FFF2-40B4-BE49-F238E27FC236}">
                <a16:creationId xmlns:a16="http://schemas.microsoft.com/office/drawing/2014/main" id="{00000000-0008-0000-0500-0000BE020000}"/>
              </a:ext>
            </a:extLst>
          </xdr:cNvPr>
          <xdr:cNvCxnSpPr/>
        </xdr:nvCxnSpPr>
        <xdr:spPr>
          <a:xfrm>
            <a:off x="1065319" y="17629037"/>
            <a:ext cx="279218" cy="0"/>
          </a:xfrm>
          <a:prstGeom prst="line">
            <a:avLst/>
          </a:prstGeom>
          <a:noFill/>
          <a:ln w="38100" cap="rnd">
            <a:solidFill>
              <a:schemeClr val="accent4"/>
            </a:solidFill>
          </a:ln>
        </xdr:spPr>
      </xdr:cxnSp>
      <xdr:cxnSp macro="">
        <xdr:nvCxnSpPr>
          <xdr:cNvPr id="703" name="Straight Connector 702">
            <a:extLst>
              <a:ext uri="{FF2B5EF4-FFF2-40B4-BE49-F238E27FC236}">
                <a16:creationId xmlns:a16="http://schemas.microsoft.com/office/drawing/2014/main" id="{00000000-0008-0000-0500-0000BF020000}"/>
              </a:ext>
            </a:extLst>
          </xdr:cNvPr>
          <xdr:cNvCxnSpPr/>
        </xdr:nvCxnSpPr>
        <xdr:spPr>
          <a:xfrm>
            <a:off x="1068659" y="18165918"/>
            <a:ext cx="279218" cy="0"/>
          </a:xfrm>
          <a:prstGeom prst="line">
            <a:avLst/>
          </a:prstGeom>
          <a:noFill/>
          <a:ln w="38100" cap="rnd">
            <a:solidFill>
              <a:schemeClr val="accent4"/>
            </a:solidFill>
          </a:ln>
        </xdr:spPr>
      </xdr:cxnSp>
      <xdr:grpSp>
        <xdr:nvGrpSpPr>
          <xdr:cNvPr id="704" name="Group 703">
            <a:extLst>
              <a:ext uri="{FF2B5EF4-FFF2-40B4-BE49-F238E27FC236}">
                <a16:creationId xmlns:a16="http://schemas.microsoft.com/office/drawing/2014/main" id="{00000000-0008-0000-0500-0000C0020000}"/>
              </a:ext>
            </a:extLst>
          </xdr:cNvPr>
          <xdr:cNvGrpSpPr/>
        </xdr:nvGrpSpPr>
        <xdr:grpSpPr>
          <a:xfrm>
            <a:off x="693035" y="17355368"/>
            <a:ext cx="2233724" cy="1078992"/>
            <a:chOff x="1889806" y="1691626"/>
            <a:chExt cx="2194537" cy="1097313"/>
          </a:xfrm>
        </xdr:grpSpPr>
        <xdr:sp macro="" textlink="">
          <xdr:nvSpPr>
            <xdr:cNvPr id="705" name="Right Triangle 704">
              <a:extLst>
                <a:ext uri="{FF2B5EF4-FFF2-40B4-BE49-F238E27FC236}">
                  <a16:creationId xmlns:a16="http://schemas.microsoft.com/office/drawing/2014/main" id="{00000000-0008-0000-0500-0000C102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06" name="Right Triangle 705">
              <a:extLst>
                <a:ext uri="{FF2B5EF4-FFF2-40B4-BE49-F238E27FC236}">
                  <a16:creationId xmlns:a16="http://schemas.microsoft.com/office/drawing/2014/main" id="{00000000-0008-0000-0500-0000C202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07" name="Rectangle 706">
              <a:extLst>
                <a:ext uri="{FF2B5EF4-FFF2-40B4-BE49-F238E27FC236}">
                  <a16:creationId xmlns:a16="http://schemas.microsoft.com/office/drawing/2014/main" id="{00000000-0008-0000-0500-0000C302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08" name="Arc 707">
              <a:extLst>
                <a:ext uri="{FF2B5EF4-FFF2-40B4-BE49-F238E27FC236}">
                  <a16:creationId xmlns:a16="http://schemas.microsoft.com/office/drawing/2014/main" id="{00000000-0008-0000-0500-0000C402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09" name="Arc 708">
              <a:extLst>
                <a:ext uri="{FF2B5EF4-FFF2-40B4-BE49-F238E27FC236}">
                  <a16:creationId xmlns:a16="http://schemas.microsoft.com/office/drawing/2014/main" id="{00000000-0008-0000-0500-0000C502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0" name="Arc 709">
              <a:extLst>
                <a:ext uri="{FF2B5EF4-FFF2-40B4-BE49-F238E27FC236}">
                  <a16:creationId xmlns:a16="http://schemas.microsoft.com/office/drawing/2014/main" id="{00000000-0008-0000-0500-0000C602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1" name="TextBox 27">
              <a:extLst>
                <a:ext uri="{FF2B5EF4-FFF2-40B4-BE49-F238E27FC236}">
                  <a16:creationId xmlns:a16="http://schemas.microsoft.com/office/drawing/2014/main" id="{00000000-0008-0000-0500-0000C702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712" name="TextBox 38">
              <a:extLst>
                <a:ext uri="{FF2B5EF4-FFF2-40B4-BE49-F238E27FC236}">
                  <a16:creationId xmlns:a16="http://schemas.microsoft.com/office/drawing/2014/main" id="{00000000-0008-0000-0500-0000C802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713" name="TextBox 40">
              <a:extLst>
                <a:ext uri="{FF2B5EF4-FFF2-40B4-BE49-F238E27FC236}">
                  <a16:creationId xmlns:a16="http://schemas.microsoft.com/office/drawing/2014/main" id="{00000000-0008-0000-0500-0000C902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714" name="TextBox 29">
              <a:extLst>
                <a:ext uri="{FF2B5EF4-FFF2-40B4-BE49-F238E27FC236}">
                  <a16:creationId xmlns:a16="http://schemas.microsoft.com/office/drawing/2014/main" id="{00000000-0008-0000-0500-0000CA02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715" name="Arc 714">
              <a:extLst>
                <a:ext uri="{FF2B5EF4-FFF2-40B4-BE49-F238E27FC236}">
                  <a16:creationId xmlns:a16="http://schemas.microsoft.com/office/drawing/2014/main" id="{00000000-0008-0000-0500-0000CB02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716" name="Straight Connector 715">
              <a:extLst>
                <a:ext uri="{FF2B5EF4-FFF2-40B4-BE49-F238E27FC236}">
                  <a16:creationId xmlns:a16="http://schemas.microsoft.com/office/drawing/2014/main" id="{00000000-0008-0000-0500-0000CC020000}"/>
                </a:ext>
              </a:extLst>
            </xdr:cNvPr>
            <xdr:cNvCxnSpPr>
              <a:endCxn id="709" idx="0"/>
            </xdr:cNvCxnSpPr>
          </xdr:nvCxnSpPr>
          <xdr:spPr>
            <a:xfrm>
              <a:off x="2438434" y="1691641"/>
              <a:ext cx="548640" cy="7"/>
            </a:xfrm>
            <a:prstGeom prst="line">
              <a:avLst/>
            </a:prstGeom>
            <a:noFill/>
            <a:ln w="38100" cap="rnd">
              <a:solidFill>
                <a:schemeClr val="accent4"/>
              </a:solidFill>
            </a:ln>
          </xdr:spPr>
        </xdr:cxnSp>
        <xdr:cxnSp macro="">
          <xdr:nvCxnSpPr>
            <xdr:cNvPr id="717" name="Straight Connector 716">
              <a:extLst>
                <a:ext uri="{FF2B5EF4-FFF2-40B4-BE49-F238E27FC236}">
                  <a16:creationId xmlns:a16="http://schemas.microsoft.com/office/drawing/2014/main" id="{00000000-0008-0000-0500-0000CD020000}"/>
                </a:ext>
              </a:extLst>
            </xdr:cNvPr>
            <xdr:cNvCxnSpPr>
              <a:stCxn id="710" idx="2"/>
            </xdr:cNvCxnSpPr>
          </xdr:nvCxnSpPr>
          <xdr:spPr>
            <a:xfrm>
              <a:off x="2529879" y="2240293"/>
              <a:ext cx="457201" cy="0"/>
            </a:xfrm>
            <a:prstGeom prst="line">
              <a:avLst/>
            </a:prstGeom>
            <a:noFill/>
            <a:ln w="38100" cap="rnd">
              <a:solidFill>
                <a:schemeClr val="accent4"/>
              </a:solidFill>
            </a:ln>
          </xdr:spPr>
        </xdr:cxnSp>
        <xdr:cxnSp macro="">
          <xdr:nvCxnSpPr>
            <xdr:cNvPr id="718" name="Straight Connector 717">
              <a:extLst>
                <a:ext uri="{FF2B5EF4-FFF2-40B4-BE49-F238E27FC236}">
                  <a16:creationId xmlns:a16="http://schemas.microsoft.com/office/drawing/2014/main" id="{00000000-0008-0000-0500-0000CE02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719" name="Straight Connector 718">
              <a:extLst>
                <a:ext uri="{FF2B5EF4-FFF2-40B4-BE49-F238E27FC236}">
                  <a16:creationId xmlns:a16="http://schemas.microsoft.com/office/drawing/2014/main" id="{00000000-0008-0000-0500-0000CF020000}"/>
                </a:ext>
              </a:extLst>
            </xdr:cNvPr>
            <xdr:cNvCxnSpPr/>
          </xdr:nvCxnSpPr>
          <xdr:spPr>
            <a:xfrm>
              <a:off x="2987067" y="1691643"/>
              <a:ext cx="0" cy="1097284"/>
            </a:xfrm>
            <a:prstGeom prst="line">
              <a:avLst/>
            </a:prstGeom>
            <a:noFill/>
            <a:ln w="38100" cap="rnd">
              <a:solidFill>
                <a:schemeClr val="accent4"/>
              </a:solidFill>
            </a:ln>
          </xdr:spPr>
        </xdr:cxnSp>
      </xdr:grpSp>
    </xdr:grpSp>
    <xdr:clientData/>
  </xdr:oneCellAnchor>
  <xdr:oneCellAnchor>
    <xdr:from>
      <xdr:col>21</xdr:col>
      <xdr:colOff>0</xdr:colOff>
      <xdr:row>4</xdr:row>
      <xdr:rowOff>221</xdr:rowOff>
    </xdr:from>
    <xdr:ext cx="2608915" cy="1043566"/>
    <xdr:grpSp>
      <xdr:nvGrpSpPr>
        <xdr:cNvPr id="720" name="Group 719">
          <a:extLst>
            <a:ext uri="{FF2B5EF4-FFF2-40B4-BE49-F238E27FC236}">
              <a16:creationId xmlns:a16="http://schemas.microsoft.com/office/drawing/2014/main" id="{00000000-0008-0000-0500-0000D0020000}"/>
            </a:ext>
          </a:extLst>
        </xdr:cNvPr>
        <xdr:cNvGrpSpPr/>
      </xdr:nvGrpSpPr>
      <xdr:grpSpPr>
        <a:xfrm>
          <a:off x="5600700" y="1067021"/>
          <a:ext cx="2608915" cy="1043566"/>
          <a:chOff x="693035" y="17355368"/>
          <a:chExt cx="2512941" cy="1078992"/>
        </a:xfrm>
      </xdr:grpSpPr>
      <xdr:cxnSp macro="">
        <xdr:nvCxnSpPr>
          <xdr:cNvPr id="721" name="Straight Connector 720">
            <a:extLst>
              <a:ext uri="{FF2B5EF4-FFF2-40B4-BE49-F238E27FC236}">
                <a16:creationId xmlns:a16="http://schemas.microsoft.com/office/drawing/2014/main" id="{00000000-0008-0000-0500-0000D1020000}"/>
              </a:ext>
            </a:extLst>
          </xdr:cNvPr>
          <xdr:cNvCxnSpPr/>
        </xdr:nvCxnSpPr>
        <xdr:spPr>
          <a:xfrm>
            <a:off x="2926758" y="17897478"/>
            <a:ext cx="279218" cy="0"/>
          </a:xfrm>
          <a:prstGeom prst="line">
            <a:avLst/>
          </a:prstGeom>
          <a:noFill/>
          <a:ln w="38100" cap="rnd">
            <a:solidFill>
              <a:schemeClr val="accent4"/>
            </a:solidFill>
          </a:ln>
        </xdr:spPr>
      </xdr:cxnSp>
      <xdr:cxnSp macro="">
        <xdr:nvCxnSpPr>
          <xdr:cNvPr id="722" name="Straight Connector 721">
            <a:extLst>
              <a:ext uri="{FF2B5EF4-FFF2-40B4-BE49-F238E27FC236}">
                <a16:creationId xmlns:a16="http://schemas.microsoft.com/office/drawing/2014/main" id="{00000000-0008-0000-0500-0000D2020000}"/>
              </a:ext>
            </a:extLst>
          </xdr:cNvPr>
          <xdr:cNvCxnSpPr/>
        </xdr:nvCxnSpPr>
        <xdr:spPr>
          <a:xfrm>
            <a:off x="1065319" y="17629037"/>
            <a:ext cx="279218" cy="0"/>
          </a:xfrm>
          <a:prstGeom prst="line">
            <a:avLst/>
          </a:prstGeom>
          <a:noFill/>
          <a:ln w="38100" cap="rnd">
            <a:solidFill>
              <a:schemeClr val="accent4"/>
            </a:solidFill>
          </a:ln>
        </xdr:spPr>
      </xdr:cxnSp>
      <xdr:cxnSp macro="">
        <xdr:nvCxnSpPr>
          <xdr:cNvPr id="723" name="Straight Connector 722">
            <a:extLst>
              <a:ext uri="{FF2B5EF4-FFF2-40B4-BE49-F238E27FC236}">
                <a16:creationId xmlns:a16="http://schemas.microsoft.com/office/drawing/2014/main" id="{00000000-0008-0000-0500-0000D3020000}"/>
              </a:ext>
            </a:extLst>
          </xdr:cNvPr>
          <xdr:cNvCxnSpPr/>
        </xdr:nvCxnSpPr>
        <xdr:spPr>
          <a:xfrm>
            <a:off x="1068659" y="18165918"/>
            <a:ext cx="279218" cy="0"/>
          </a:xfrm>
          <a:prstGeom prst="line">
            <a:avLst/>
          </a:prstGeom>
          <a:noFill/>
          <a:ln w="38100" cap="rnd">
            <a:solidFill>
              <a:schemeClr val="accent4"/>
            </a:solidFill>
          </a:ln>
        </xdr:spPr>
      </xdr:cxnSp>
      <xdr:grpSp>
        <xdr:nvGrpSpPr>
          <xdr:cNvPr id="724" name="Group 723">
            <a:extLst>
              <a:ext uri="{FF2B5EF4-FFF2-40B4-BE49-F238E27FC236}">
                <a16:creationId xmlns:a16="http://schemas.microsoft.com/office/drawing/2014/main" id="{00000000-0008-0000-0500-0000D4020000}"/>
              </a:ext>
            </a:extLst>
          </xdr:cNvPr>
          <xdr:cNvGrpSpPr/>
        </xdr:nvGrpSpPr>
        <xdr:grpSpPr>
          <a:xfrm>
            <a:off x="693035" y="17355368"/>
            <a:ext cx="2233724" cy="1078992"/>
            <a:chOff x="1889806" y="1691626"/>
            <a:chExt cx="2194537" cy="1097313"/>
          </a:xfrm>
        </xdr:grpSpPr>
        <xdr:sp macro="" textlink="">
          <xdr:nvSpPr>
            <xdr:cNvPr id="725" name="Right Triangle 724">
              <a:extLst>
                <a:ext uri="{FF2B5EF4-FFF2-40B4-BE49-F238E27FC236}">
                  <a16:creationId xmlns:a16="http://schemas.microsoft.com/office/drawing/2014/main" id="{00000000-0008-0000-0500-0000D502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26" name="Right Triangle 725">
              <a:extLst>
                <a:ext uri="{FF2B5EF4-FFF2-40B4-BE49-F238E27FC236}">
                  <a16:creationId xmlns:a16="http://schemas.microsoft.com/office/drawing/2014/main" id="{00000000-0008-0000-0500-0000D602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27" name="Rectangle 726">
              <a:extLst>
                <a:ext uri="{FF2B5EF4-FFF2-40B4-BE49-F238E27FC236}">
                  <a16:creationId xmlns:a16="http://schemas.microsoft.com/office/drawing/2014/main" id="{00000000-0008-0000-0500-0000D702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28" name="Arc 727">
              <a:extLst>
                <a:ext uri="{FF2B5EF4-FFF2-40B4-BE49-F238E27FC236}">
                  <a16:creationId xmlns:a16="http://schemas.microsoft.com/office/drawing/2014/main" id="{00000000-0008-0000-0500-0000D802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29" name="Arc 728">
              <a:extLst>
                <a:ext uri="{FF2B5EF4-FFF2-40B4-BE49-F238E27FC236}">
                  <a16:creationId xmlns:a16="http://schemas.microsoft.com/office/drawing/2014/main" id="{00000000-0008-0000-0500-0000D902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30" name="Arc 729">
              <a:extLst>
                <a:ext uri="{FF2B5EF4-FFF2-40B4-BE49-F238E27FC236}">
                  <a16:creationId xmlns:a16="http://schemas.microsoft.com/office/drawing/2014/main" id="{00000000-0008-0000-0500-0000DA02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31" name="TextBox 27">
              <a:extLst>
                <a:ext uri="{FF2B5EF4-FFF2-40B4-BE49-F238E27FC236}">
                  <a16:creationId xmlns:a16="http://schemas.microsoft.com/office/drawing/2014/main" id="{00000000-0008-0000-0500-0000DB02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732" name="TextBox 38">
              <a:extLst>
                <a:ext uri="{FF2B5EF4-FFF2-40B4-BE49-F238E27FC236}">
                  <a16:creationId xmlns:a16="http://schemas.microsoft.com/office/drawing/2014/main" id="{00000000-0008-0000-0500-0000DC02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733" name="TextBox 40">
              <a:extLst>
                <a:ext uri="{FF2B5EF4-FFF2-40B4-BE49-F238E27FC236}">
                  <a16:creationId xmlns:a16="http://schemas.microsoft.com/office/drawing/2014/main" id="{00000000-0008-0000-0500-0000DD02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734" name="TextBox 29">
              <a:extLst>
                <a:ext uri="{FF2B5EF4-FFF2-40B4-BE49-F238E27FC236}">
                  <a16:creationId xmlns:a16="http://schemas.microsoft.com/office/drawing/2014/main" id="{00000000-0008-0000-0500-0000DE02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735" name="Arc 734">
              <a:extLst>
                <a:ext uri="{FF2B5EF4-FFF2-40B4-BE49-F238E27FC236}">
                  <a16:creationId xmlns:a16="http://schemas.microsoft.com/office/drawing/2014/main" id="{00000000-0008-0000-0500-0000DF02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736" name="Straight Connector 735">
              <a:extLst>
                <a:ext uri="{FF2B5EF4-FFF2-40B4-BE49-F238E27FC236}">
                  <a16:creationId xmlns:a16="http://schemas.microsoft.com/office/drawing/2014/main" id="{00000000-0008-0000-0500-0000E0020000}"/>
                </a:ext>
              </a:extLst>
            </xdr:cNvPr>
            <xdr:cNvCxnSpPr>
              <a:endCxn id="729" idx="0"/>
            </xdr:cNvCxnSpPr>
          </xdr:nvCxnSpPr>
          <xdr:spPr>
            <a:xfrm>
              <a:off x="2438434" y="1691641"/>
              <a:ext cx="548640" cy="7"/>
            </a:xfrm>
            <a:prstGeom prst="line">
              <a:avLst/>
            </a:prstGeom>
            <a:noFill/>
            <a:ln w="38100" cap="rnd">
              <a:solidFill>
                <a:schemeClr val="accent4"/>
              </a:solidFill>
            </a:ln>
          </xdr:spPr>
        </xdr:cxnSp>
        <xdr:cxnSp macro="">
          <xdr:nvCxnSpPr>
            <xdr:cNvPr id="737" name="Straight Connector 736">
              <a:extLst>
                <a:ext uri="{FF2B5EF4-FFF2-40B4-BE49-F238E27FC236}">
                  <a16:creationId xmlns:a16="http://schemas.microsoft.com/office/drawing/2014/main" id="{00000000-0008-0000-0500-0000E1020000}"/>
                </a:ext>
              </a:extLst>
            </xdr:cNvPr>
            <xdr:cNvCxnSpPr>
              <a:stCxn id="730" idx="2"/>
            </xdr:cNvCxnSpPr>
          </xdr:nvCxnSpPr>
          <xdr:spPr>
            <a:xfrm>
              <a:off x="2529879" y="2240293"/>
              <a:ext cx="457201" cy="0"/>
            </a:xfrm>
            <a:prstGeom prst="line">
              <a:avLst/>
            </a:prstGeom>
            <a:noFill/>
            <a:ln w="38100" cap="rnd">
              <a:solidFill>
                <a:schemeClr val="accent4"/>
              </a:solidFill>
            </a:ln>
          </xdr:spPr>
        </xdr:cxnSp>
        <xdr:cxnSp macro="">
          <xdr:nvCxnSpPr>
            <xdr:cNvPr id="738" name="Straight Connector 737">
              <a:extLst>
                <a:ext uri="{FF2B5EF4-FFF2-40B4-BE49-F238E27FC236}">
                  <a16:creationId xmlns:a16="http://schemas.microsoft.com/office/drawing/2014/main" id="{00000000-0008-0000-0500-0000E202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739" name="Straight Connector 738">
              <a:extLst>
                <a:ext uri="{FF2B5EF4-FFF2-40B4-BE49-F238E27FC236}">
                  <a16:creationId xmlns:a16="http://schemas.microsoft.com/office/drawing/2014/main" id="{00000000-0008-0000-0500-0000E3020000}"/>
                </a:ext>
              </a:extLst>
            </xdr:cNvPr>
            <xdr:cNvCxnSpPr/>
          </xdr:nvCxnSpPr>
          <xdr:spPr>
            <a:xfrm>
              <a:off x="2987067" y="1691643"/>
              <a:ext cx="0" cy="1097284"/>
            </a:xfrm>
            <a:prstGeom prst="line">
              <a:avLst/>
            </a:prstGeom>
            <a:noFill/>
            <a:ln w="38100" cap="rnd">
              <a:solidFill>
                <a:schemeClr val="accent4"/>
              </a:solidFill>
            </a:ln>
          </xdr:spPr>
        </xdr:cxnSp>
      </xdr:grpSp>
    </xdr:grpSp>
    <xdr:clientData/>
  </xdr:oneCellAnchor>
  <xdr:oneCellAnchor>
    <xdr:from>
      <xdr:col>29</xdr:col>
      <xdr:colOff>0</xdr:colOff>
      <xdr:row>5</xdr:row>
      <xdr:rowOff>222</xdr:rowOff>
    </xdr:from>
    <xdr:ext cx="2608915" cy="1043565"/>
    <xdr:grpSp>
      <xdr:nvGrpSpPr>
        <xdr:cNvPr id="740" name="Group 739">
          <a:extLst>
            <a:ext uri="{FF2B5EF4-FFF2-40B4-BE49-F238E27FC236}">
              <a16:creationId xmlns:a16="http://schemas.microsoft.com/office/drawing/2014/main" id="{00000000-0008-0000-0500-0000E4020000}"/>
            </a:ext>
          </a:extLst>
        </xdr:cNvPr>
        <xdr:cNvGrpSpPr/>
      </xdr:nvGrpSpPr>
      <xdr:grpSpPr>
        <a:xfrm>
          <a:off x="7734300" y="1333722"/>
          <a:ext cx="2608915" cy="1043565"/>
          <a:chOff x="693035" y="17355368"/>
          <a:chExt cx="2512941" cy="1078992"/>
        </a:xfrm>
      </xdr:grpSpPr>
      <xdr:cxnSp macro="">
        <xdr:nvCxnSpPr>
          <xdr:cNvPr id="741" name="Straight Connector 740">
            <a:extLst>
              <a:ext uri="{FF2B5EF4-FFF2-40B4-BE49-F238E27FC236}">
                <a16:creationId xmlns:a16="http://schemas.microsoft.com/office/drawing/2014/main" id="{00000000-0008-0000-0500-0000E5020000}"/>
              </a:ext>
            </a:extLst>
          </xdr:cNvPr>
          <xdr:cNvCxnSpPr/>
        </xdr:nvCxnSpPr>
        <xdr:spPr>
          <a:xfrm>
            <a:off x="2926758" y="17897478"/>
            <a:ext cx="279218" cy="0"/>
          </a:xfrm>
          <a:prstGeom prst="line">
            <a:avLst/>
          </a:prstGeom>
          <a:noFill/>
          <a:ln w="38100" cap="rnd">
            <a:solidFill>
              <a:schemeClr val="accent4"/>
            </a:solidFill>
          </a:ln>
        </xdr:spPr>
      </xdr:cxnSp>
      <xdr:cxnSp macro="">
        <xdr:nvCxnSpPr>
          <xdr:cNvPr id="742" name="Straight Connector 741">
            <a:extLst>
              <a:ext uri="{FF2B5EF4-FFF2-40B4-BE49-F238E27FC236}">
                <a16:creationId xmlns:a16="http://schemas.microsoft.com/office/drawing/2014/main" id="{00000000-0008-0000-0500-0000E6020000}"/>
              </a:ext>
            </a:extLst>
          </xdr:cNvPr>
          <xdr:cNvCxnSpPr/>
        </xdr:nvCxnSpPr>
        <xdr:spPr>
          <a:xfrm>
            <a:off x="1065319" y="17629037"/>
            <a:ext cx="279218" cy="0"/>
          </a:xfrm>
          <a:prstGeom prst="line">
            <a:avLst/>
          </a:prstGeom>
          <a:noFill/>
          <a:ln w="38100" cap="rnd">
            <a:solidFill>
              <a:schemeClr val="accent4"/>
            </a:solidFill>
          </a:ln>
        </xdr:spPr>
      </xdr:cxnSp>
      <xdr:cxnSp macro="">
        <xdr:nvCxnSpPr>
          <xdr:cNvPr id="743" name="Straight Connector 742">
            <a:extLst>
              <a:ext uri="{FF2B5EF4-FFF2-40B4-BE49-F238E27FC236}">
                <a16:creationId xmlns:a16="http://schemas.microsoft.com/office/drawing/2014/main" id="{00000000-0008-0000-0500-0000E7020000}"/>
              </a:ext>
            </a:extLst>
          </xdr:cNvPr>
          <xdr:cNvCxnSpPr/>
        </xdr:nvCxnSpPr>
        <xdr:spPr>
          <a:xfrm>
            <a:off x="1068659" y="18165918"/>
            <a:ext cx="279218" cy="0"/>
          </a:xfrm>
          <a:prstGeom prst="line">
            <a:avLst/>
          </a:prstGeom>
          <a:noFill/>
          <a:ln w="38100" cap="rnd">
            <a:solidFill>
              <a:schemeClr val="accent4"/>
            </a:solidFill>
          </a:ln>
        </xdr:spPr>
      </xdr:cxnSp>
      <xdr:grpSp>
        <xdr:nvGrpSpPr>
          <xdr:cNvPr id="744" name="Group 743">
            <a:extLst>
              <a:ext uri="{FF2B5EF4-FFF2-40B4-BE49-F238E27FC236}">
                <a16:creationId xmlns:a16="http://schemas.microsoft.com/office/drawing/2014/main" id="{00000000-0008-0000-0500-0000E8020000}"/>
              </a:ext>
            </a:extLst>
          </xdr:cNvPr>
          <xdr:cNvGrpSpPr/>
        </xdr:nvGrpSpPr>
        <xdr:grpSpPr>
          <a:xfrm>
            <a:off x="693035" y="17355368"/>
            <a:ext cx="2233724" cy="1078992"/>
            <a:chOff x="1889806" y="1691626"/>
            <a:chExt cx="2194537" cy="1097313"/>
          </a:xfrm>
        </xdr:grpSpPr>
        <xdr:sp macro="" textlink="">
          <xdr:nvSpPr>
            <xdr:cNvPr id="745" name="Right Triangle 744">
              <a:extLst>
                <a:ext uri="{FF2B5EF4-FFF2-40B4-BE49-F238E27FC236}">
                  <a16:creationId xmlns:a16="http://schemas.microsoft.com/office/drawing/2014/main" id="{00000000-0008-0000-0500-0000E902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46" name="Right Triangle 745">
              <a:extLst>
                <a:ext uri="{FF2B5EF4-FFF2-40B4-BE49-F238E27FC236}">
                  <a16:creationId xmlns:a16="http://schemas.microsoft.com/office/drawing/2014/main" id="{00000000-0008-0000-0500-0000EA02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47" name="Rectangle 746">
              <a:extLst>
                <a:ext uri="{FF2B5EF4-FFF2-40B4-BE49-F238E27FC236}">
                  <a16:creationId xmlns:a16="http://schemas.microsoft.com/office/drawing/2014/main" id="{00000000-0008-0000-0500-0000EB02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48" name="Arc 747">
              <a:extLst>
                <a:ext uri="{FF2B5EF4-FFF2-40B4-BE49-F238E27FC236}">
                  <a16:creationId xmlns:a16="http://schemas.microsoft.com/office/drawing/2014/main" id="{00000000-0008-0000-0500-0000EC02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49" name="Arc 748">
              <a:extLst>
                <a:ext uri="{FF2B5EF4-FFF2-40B4-BE49-F238E27FC236}">
                  <a16:creationId xmlns:a16="http://schemas.microsoft.com/office/drawing/2014/main" id="{00000000-0008-0000-0500-0000ED02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50" name="Arc 749">
              <a:extLst>
                <a:ext uri="{FF2B5EF4-FFF2-40B4-BE49-F238E27FC236}">
                  <a16:creationId xmlns:a16="http://schemas.microsoft.com/office/drawing/2014/main" id="{00000000-0008-0000-0500-0000EE02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51" name="TextBox 27">
              <a:extLst>
                <a:ext uri="{FF2B5EF4-FFF2-40B4-BE49-F238E27FC236}">
                  <a16:creationId xmlns:a16="http://schemas.microsoft.com/office/drawing/2014/main" id="{00000000-0008-0000-0500-0000EF02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752" name="TextBox 38">
              <a:extLst>
                <a:ext uri="{FF2B5EF4-FFF2-40B4-BE49-F238E27FC236}">
                  <a16:creationId xmlns:a16="http://schemas.microsoft.com/office/drawing/2014/main" id="{00000000-0008-0000-0500-0000F002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753" name="TextBox 40">
              <a:extLst>
                <a:ext uri="{FF2B5EF4-FFF2-40B4-BE49-F238E27FC236}">
                  <a16:creationId xmlns:a16="http://schemas.microsoft.com/office/drawing/2014/main" id="{00000000-0008-0000-0500-0000F102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754" name="TextBox 29">
              <a:extLst>
                <a:ext uri="{FF2B5EF4-FFF2-40B4-BE49-F238E27FC236}">
                  <a16:creationId xmlns:a16="http://schemas.microsoft.com/office/drawing/2014/main" id="{00000000-0008-0000-0500-0000F202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755" name="Arc 754">
              <a:extLst>
                <a:ext uri="{FF2B5EF4-FFF2-40B4-BE49-F238E27FC236}">
                  <a16:creationId xmlns:a16="http://schemas.microsoft.com/office/drawing/2014/main" id="{00000000-0008-0000-0500-0000F302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756" name="Straight Connector 755">
              <a:extLst>
                <a:ext uri="{FF2B5EF4-FFF2-40B4-BE49-F238E27FC236}">
                  <a16:creationId xmlns:a16="http://schemas.microsoft.com/office/drawing/2014/main" id="{00000000-0008-0000-0500-0000F4020000}"/>
                </a:ext>
              </a:extLst>
            </xdr:cNvPr>
            <xdr:cNvCxnSpPr>
              <a:endCxn id="749" idx="0"/>
            </xdr:cNvCxnSpPr>
          </xdr:nvCxnSpPr>
          <xdr:spPr>
            <a:xfrm>
              <a:off x="2438434" y="1691641"/>
              <a:ext cx="548640" cy="7"/>
            </a:xfrm>
            <a:prstGeom prst="line">
              <a:avLst/>
            </a:prstGeom>
            <a:noFill/>
            <a:ln w="38100" cap="rnd">
              <a:solidFill>
                <a:schemeClr val="accent4"/>
              </a:solidFill>
            </a:ln>
          </xdr:spPr>
        </xdr:cxnSp>
        <xdr:cxnSp macro="">
          <xdr:nvCxnSpPr>
            <xdr:cNvPr id="757" name="Straight Connector 756">
              <a:extLst>
                <a:ext uri="{FF2B5EF4-FFF2-40B4-BE49-F238E27FC236}">
                  <a16:creationId xmlns:a16="http://schemas.microsoft.com/office/drawing/2014/main" id="{00000000-0008-0000-0500-0000F5020000}"/>
                </a:ext>
              </a:extLst>
            </xdr:cNvPr>
            <xdr:cNvCxnSpPr>
              <a:stCxn id="750" idx="2"/>
            </xdr:cNvCxnSpPr>
          </xdr:nvCxnSpPr>
          <xdr:spPr>
            <a:xfrm>
              <a:off x="2529879" y="2240293"/>
              <a:ext cx="457201" cy="0"/>
            </a:xfrm>
            <a:prstGeom prst="line">
              <a:avLst/>
            </a:prstGeom>
            <a:noFill/>
            <a:ln w="38100" cap="rnd">
              <a:solidFill>
                <a:schemeClr val="accent4"/>
              </a:solidFill>
            </a:ln>
          </xdr:spPr>
        </xdr:cxnSp>
        <xdr:cxnSp macro="">
          <xdr:nvCxnSpPr>
            <xdr:cNvPr id="758" name="Straight Connector 757">
              <a:extLst>
                <a:ext uri="{FF2B5EF4-FFF2-40B4-BE49-F238E27FC236}">
                  <a16:creationId xmlns:a16="http://schemas.microsoft.com/office/drawing/2014/main" id="{00000000-0008-0000-0500-0000F602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759" name="Straight Connector 758">
              <a:extLst>
                <a:ext uri="{FF2B5EF4-FFF2-40B4-BE49-F238E27FC236}">
                  <a16:creationId xmlns:a16="http://schemas.microsoft.com/office/drawing/2014/main" id="{00000000-0008-0000-0500-0000F7020000}"/>
                </a:ext>
              </a:extLst>
            </xdr:cNvPr>
            <xdr:cNvCxnSpPr/>
          </xdr:nvCxnSpPr>
          <xdr:spPr>
            <a:xfrm>
              <a:off x="2987067" y="1691643"/>
              <a:ext cx="0" cy="1097284"/>
            </a:xfrm>
            <a:prstGeom prst="line">
              <a:avLst/>
            </a:prstGeom>
            <a:noFill/>
            <a:ln w="38100" cap="rnd">
              <a:solidFill>
                <a:schemeClr val="accent4"/>
              </a:solidFill>
            </a:ln>
          </xdr:spPr>
        </xdr:cxnSp>
      </xdr:grpSp>
    </xdr:grpSp>
    <xdr:clientData/>
  </xdr:oneCellAnchor>
  <xdr:twoCellAnchor>
    <xdr:from>
      <xdr:col>127</xdr:col>
      <xdr:colOff>39547</xdr:colOff>
      <xdr:row>8</xdr:row>
      <xdr:rowOff>256005</xdr:rowOff>
    </xdr:from>
    <xdr:to>
      <xdr:col>215</xdr:col>
      <xdr:colOff>0</xdr:colOff>
      <xdr:row>9</xdr:row>
      <xdr:rowOff>10742</xdr:rowOff>
    </xdr:to>
    <xdr:cxnSp macro="">
      <xdr:nvCxnSpPr>
        <xdr:cNvPr id="760" name="Straight Connector 759">
          <a:extLst>
            <a:ext uri="{FF2B5EF4-FFF2-40B4-BE49-F238E27FC236}">
              <a16:creationId xmlns:a16="http://schemas.microsoft.com/office/drawing/2014/main" id="{00000000-0008-0000-0500-0000F8020000}"/>
            </a:ext>
          </a:extLst>
        </xdr:cNvPr>
        <xdr:cNvCxnSpPr>
          <a:stCxn id="836" idx="3"/>
          <a:endCxn id="1335" idx="0"/>
        </xdr:cNvCxnSpPr>
      </xdr:nvCxnSpPr>
      <xdr:spPr>
        <a:xfrm>
          <a:off x="34061656" y="2351505"/>
          <a:ext cx="23534828" cy="16675"/>
        </a:xfrm>
        <a:prstGeom prst="line">
          <a:avLst/>
        </a:prstGeom>
        <a:noFill/>
        <a:ln w="38100" cap="rnd">
          <a:solidFill>
            <a:schemeClr val="accent3"/>
          </a:solidFill>
        </a:ln>
      </xdr:spPr>
    </xdr:cxnSp>
    <xdr:clientData/>
  </xdr:twoCellAnchor>
  <xdr:twoCellAnchor>
    <xdr:from>
      <xdr:col>127</xdr:col>
      <xdr:colOff>37325</xdr:colOff>
      <xdr:row>49</xdr:row>
      <xdr:rowOff>256097</xdr:rowOff>
    </xdr:from>
    <xdr:to>
      <xdr:col>214</xdr:col>
      <xdr:colOff>267136</xdr:colOff>
      <xdr:row>49</xdr:row>
      <xdr:rowOff>262057</xdr:rowOff>
    </xdr:to>
    <xdr:cxnSp macro="">
      <xdr:nvCxnSpPr>
        <xdr:cNvPr id="761" name="Elbow Connector 2152">
          <a:extLst>
            <a:ext uri="{FF2B5EF4-FFF2-40B4-BE49-F238E27FC236}">
              <a16:creationId xmlns:a16="http://schemas.microsoft.com/office/drawing/2014/main" id="{00000000-0008-0000-0500-0000F9020000}"/>
            </a:ext>
          </a:extLst>
        </xdr:cNvPr>
        <xdr:cNvCxnSpPr>
          <a:stCxn id="838" idx="3"/>
          <a:endCxn id="503" idx="0"/>
        </xdr:cNvCxnSpPr>
      </xdr:nvCxnSpPr>
      <xdr:spPr>
        <a:xfrm>
          <a:off x="34466537" y="13180789"/>
          <a:ext cx="23815176" cy="5960"/>
        </a:xfrm>
        <a:prstGeom prst="bentConnector3">
          <a:avLst>
            <a:gd name="adj1" fmla="val 50000"/>
          </a:avLst>
        </a:prstGeom>
        <a:noFill/>
        <a:ln w="38100" cap="rnd">
          <a:solidFill>
            <a:srgbClr val="0070C0"/>
          </a:solidFill>
          <a:prstDash val="dash"/>
        </a:ln>
      </xdr:spPr>
    </xdr:cxnSp>
    <xdr:clientData/>
  </xdr:twoCellAnchor>
  <xdr:twoCellAnchor>
    <xdr:from>
      <xdr:col>170</xdr:col>
      <xdr:colOff>0</xdr:colOff>
      <xdr:row>44</xdr:row>
      <xdr:rowOff>136676</xdr:rowOff>
    </xdr:from>
    <xdr:to>
      <xdr:col>214</xdr:col>
      <xdr:colOff>267136</xdr:colOff>
      <xdr:row>49</xdr:row>
      <xdr:rowOff>260348</xdr:rowOff>
    </xdr:to>
    <xdr:cxnSp macro="">
      <xdr:nvCxnSpPr>
        <xdr:cNvPr id="762" name="Elbow Connector 2152">
          <a:extLst>
            <a:ext uri="{FF2B5EF4-FFF2-40B4-BE49-F238E27FC236}">
              <a16:creationId xmlns:a16="http://schemas.microsoft.com/office/drawing/2014/main" id="{00000000-0008-0000-0500-0000FA020000}"/>
            </a:ext>
          </a:extLst>
        </xdr:cNvPr>
        <xdr:cNvCxnSpPr>
          <a:stCxn id="503" idx="0"/>
          <a:endCxn id="145" idx="1"/>
        </xdr:cNvCxnSpPr>
      </xdr:nvCxnSpPr>
      <xdr:spPr>
        <a:xfrm rot="10800000">
          <a:off x="46418500" y="11592076"/>
          <a:ext cx="12281336" cy="1425422"/>
        </a:xfrm>
        <a:prstGeom prst="bentConnector3">
          <a:avLst>
            <a:gd name="adj1" fmla="val 101861"/>
          </a:avLst>
        </a:prstGeom>
        <a:noFill/>
        <a:ln w="38100" cap="rnd">
          <a:solidFill>
            <a:srgbClr val="0070C0"/>
          </a:solidFill>
          <a:prstDash val="dash"/>
        </a:ln>
      </xdr:spPr>
    </xdr:cxnSp>
    <xdr:clientData/>
  </xdr:twoCellAnchor>
  <xdr:twoCellAnchor>
    <xdr:from>
      <xdr:col>175</xdr:col>
      <xdr:colOff>268102</xdr:colOff>
      <xdr:row>27</xdr:row>
      <xdr:rowOff>0</xdr:rowOff>
    </xdr:from>
    <xdr:to>
      <xdr:col>181</xdr:col>
      <xdr:colOff>267079</xdr:colOff>
      <xdr:row>35</xdr:row>
      <xdr:rowOff>5338</xdr:rowOff>
    </xdr:to>
    <xdr:grpSp>
      <xdr:nvGrpSpPr>
        <xdr:cNvPr id="763" name="Group 762">
          <a:extLst>
            <a:ext uri="{FF2B5EF4-FFF2-40B4-BE49-F238E27FC236}">
              <a16:creationId xmlns:a16="http://schemas.microsoft.com/office/drawing/2014/main" id="{00000000-0008-0000-0500-0000FB020000}"/>
            </a:ext>
          </a:extLst>
        </xdr:cNvPr>
        <xdr:cNvGrpSpPr/>
      </xdr:nvGrpSpPr>
      <xdr:grpSpPr>
        <a:xfrm>
          <a:off x="46940602" y="7200900"/>
          <a:ext cx="1599177" cy="2138938"/>
          <a:chOff x="23660653" y="8655327"/>
          <a:chExt cx="1570164" cy="2098260"/>
        </a:xfrm>
      </xdr:grpSpPr>
      <xdr:grpSp>
        <xdr:nvGrpSpPr>
          <xdr:cNvPr id="764" name="Group 763">
            <a:extLst>
              <a:ext uri="{FF2B5EF4-FFF2-40B4-BE49-F238E27FC236}">
                <a16:creationId xmlns:a16="http://schemas.microsoft.com/office/drawing/2014/main" id="{00000000-0008-0000-0500-0000FC020000}"/>
              </a:ext>
            </a:extLst>
          </xdr:cNvPr>
          <xdr:cNvGrpSpPr/>
        </xdr:nvGrpSpPr>
        <xdr:grpSpPr>
          <a:xfrm>
            <a:off x="23660653" y="8655327"/>
            <a:ext cx="1570164" cy="1049130"/>
            <a:chOff x="11405886" y="3448291"/>
            <a:chExt cx="1591519" cy="1061013"/>
          </a:xfrm>
        </xdr:grpSpPr>
        <xdr:sp macro="" textlink="">
          <xdr:nvSpPr>
            <xdr:cNvPr id="769" name="Rectangle 768">
              <a:extLst>
                <a:ext uri="{FF2B5EF4-FFF2-40B4-BE49-F238E27FC236}">
                  <a16:creationId xmlns:a16="http://schemas.microsoft.com/office/drawing/2014/main" id="{00000000-0008-0000-0500-00000103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70" name="Straight Connector 769">
              <a:extLst>
                <a:ext uri="{FF2B5EF4-FFF2-40B4-BE49-F238E27FC236}">
                  <a16:creationId xmlns:a16="http://schemas.microsoft.com/office/drawing/2014/main" id="{00000000-0008-0000-0500-000002030000}"/>
                </a:ext>
              </a:extLst>
            </xdr:cNvPr>
            <xdr:cNvCxnSpPr>
              <a:stCxn id="769" idx="2"/>
            </xdr:cNvCxnSpPr>
          </xdr:nvCxnSpPr>
          <xdr:spPr>
            <a:xfrm>
              <a:off x="12201646" y="4244051"/>
              <a:ext cx="9" cy="265253"/>
            </a:xfrm>
            <a:prstGeom prst="line">
              <a:avLst/>
            </a:prstGeom>
            <a:noFill/>
            <a:ln w="38100" cap="rnd">
              <a:solidFill>
                <a:schemeClr val="accent4"/>
              </a:solidFill>
            </a:ln>
          </xdr:spPr>
        </xdr:cxnSp>
        <xdr:grpSp>
          <xdr:nvGrpSpPr>
            <xdr:cNvPr id="771" name="Group 770">
              <a:extLst>
                <a:ext uri="{FF2B5EF4-FFF2-40B4-BE49-F238E27FC236}">
                  <a16:creationId xmlns:a16="http://schemas.microsoft.com/office/drawing/2014/main" id="{00000000-0008-0000-0500-000003030000}"/>
                </a:ext>
              </a:extLst>
            </xdr:cNvPr>
            <xdr:cNvGrpSpPr/>
          </xdr:nvGrpSpPr>
          <xdr:grpSpPr>
            <a:xfrm>
              <a:off x="11519768" y="3528434"/>
              <a:ext cx="1363755" cy="635475"/>
              <a:chOff x="11518369" y="3553257"/>
              <a:chExt cx="1363755" cy="635475"/>
            </a:xfrm>
          </xdr:grpSpPr>
          <xdr:sp macro="" textlink="">
            <xdr:nvSpPr>
              <xdr:cNvPr id="772" name="Rounded Rectangle 1817">
                <a:extLst>
                  <a:ext uri="{FF2B5EF4-FFF2-40B4-BE49-F238E27FC236}">
                    <a16:creationId xmlns:a16="http://schemas.microsoft.com/office/drawing/2014/main" id="{00000000-0008-0000-0500-00000403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773" name="Freeform 1818">
                <a:extLst>
                  <a:ext uri="{FF2B5EF4-FFF2-40B4-BE49-F238E27FC236}">
                    <a16:creationId xmlns:a16="http://schemas.microsoft.com/office/drawing/2014/main" id="{00000000-0008-0000-0500-00000503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774" name="Group 773">
                <a:extLst>
                  <a:ext uri="{FF2B5EF4-FFF2-40B4-BE49-F238E27FC236}">
                    <a16:creationId xmlns:a16="http://schemas.microsoft.com/office/drawing/2014/main" id="{00000000-0008-0000-0500-000006030000}"/>
                  </a:ext>
                </a:extLst>
              </xdr:cNvPr>
              <xdr:cNvGrpSpPr/>
            </xdr:nvGrpSpPr>
            <xdr:grpSpPr>
              <a:xfrm>
                <a:off x="11634489" y="3942308"/>
                <a:ext cx="1135136" cy="111368"/>
                <a:chOff x="2807181" y="3520439"/>
                <a:chExt cx="911405" cy="94549"/>
              </a:xfrm>
            </xdr:grpSpPr>
            <xdr:cxnSp macro="">
              <xdr:nvCxnSpPr>
                <xdr:cNvPr id="777" name="Straight Connector 776">
                  <a:extLst>
                    <a:ext uri="{FF2B5EF4-FFF2-40B4-BE49-F238E27FC236}">
                      <a16:creationId xmlns:a16="http://schemas.microsoft.com/office/drawing/2014/main" id="{00000000-0008-0000-0500-00000903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778" name="Straight Connector 777">
                  <a:extLst>
                    <a:ext uri="{FF2B5EF4-FFF2-40B4-BE49-F238E27FC236}">
                      <a16:creationId xmlns:a16="http://schemas.microsoft.com/office/drawing/2014/main" id="{00000000-0008-0000-0500-00000A03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779" name="Straight Connector 778">
                  <a:extLst>
                    <a:ext uri="{FF2B5EF4-FFF2-40B4-BE49-F238E27FC236}">
                      <a16:creationId xmlns:a16="http://schemas.microsoft.com/office/drawing/2014/main" id="{00000000-0008-0000-0500-00000B03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780" name="Straight Connector 779">
                  <a:extLst>
                    <a:ext uri="{FF2B5EF4-FFF2-40B4-BE49-F238E27FC236}">
                      <a16:creationId xmlns:a16="http://schemas.microsoft.com/office/drawing/2014/main" id="{00000000-0008-0000-0500-00000C03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781" name="Straight Connector 780">
                  <a:extLst>
                    <a:ext uri="{FF2B5EF4-FFF2-40B4-BE49-F238E27FC236}">
                      <a16:creationId xmlns:a16="http://schemas.microsoft.com/office/drawing/2014/main" id="{00000000-0008-0000-0500-00000D03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782" name="Straight Connector 781">
                  <a:extLst>
                    <a:ext uri="{FF2B5EF4-FFF2-40B4-BE49-F238E27FC236}">
                      <a16:creationId xmlns:a16="http://schemas.microsoft.com/office/drawing/2014/main" id="{00000000-0008-0000-0500-00000E03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783" name="Straight Connector 782">
                  <a:extLst>
                    <a:ext uri="{FF2B5EF4-FFF2-40B4-BE49-F238E27FC236}">
                      <a16:creationId xmlns:a16="http://schemas.microsoft.com/office/drawing/2014/main" id="{00000000-0008-0000-0500-00000F03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784" name="Straight Connector 783">
                  <a:extLst>
                    <a:ext uri="{FF2B5EF4-FFF2-40B4-BE49-F238E27FC236}">
                      <a16:creationId xmlns:a16="http://schemas.microsoft.com/office/drawing/2014/main" id="{00000000-0008-0000-0500-00001003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785" name="Straight Connector 784">
                  <a:extLst>
                    <a:ext uri="{FF2B5EF4-FFF2-40B4-BE49-F238E27FC236}">
                      <a16:creationId xmlns:a16="http://schemas.microsoft.com/office/drawing/2014/main" id="{00000000-0008-0000-0500-00001103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786" name="Straight Connector 785">
                  <a:extLst>
                    <a:ext uri="{FF2B5EF4-FFF2-40B4-BE49-F238E27FC236}">
                      <a16:creationId xmlns:a16="http://schemas.microsoft.com/office/drawing/2014/main" id="{00000000-0008-0000-0500-00001203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787" name="Straight Connector 786">
                  <a:extLst>
                    <a:ext uri="{FF2B5EF4-FFF2-40B4-BE49-F238E27FC236}">
                      <a16:creationId xmlns:a16="http://schemas.microsoft.com/office/drawing/2014/main" id="{00000000-0008-0000-0500-00001303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788" name="Straight Connector 787">
                  <a:extLst>
                    <a:ext uri="{FF2B5EF4-FFF2-40B4-BE49-F238E27FC236}">
                      <a16:creationId xmlns:a16="http://schemas.microsoft.com/office/drawing/2014/main" id="{00000000-0008-0000-0500-00001403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789" name="Straight Connector 788">
                  <a:extLst>
                    <a:ext uri="{FF2B5EF4-FFF2-40B4-BE49-F238E27FC236}">
                      <a16:creationId xmlns:a16="http://schemas.microsoft.com/office/drawing/2014/main" id="{00000000-0008-0000-0500-00001503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775" name="Straight Connector 774">
                <a:extLst>
                  <a:ext uri="{FF2B5EF4-FFF2-40B4-BE49-F238E27FC236}">
                    <a16:creationId xmlns:a16="http://schemas.microsoft.com/office/drawing/2014/main" id="{00000000-0008-0000-0500-00000703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776" name="Straight Connector 775">
                <a:extLst>
                  <a:ext uri="{FF2B5EF4-FFF2-40B4-BE49-F238E27FC236}">
                    <a16:creationId xmlns:a16="http://schemas.microsoft.com/office/drawing/2014/main" id="{00000000-0008-0000-0500-00000803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grpSp>
        <xdr:nvGrpSpPr>
          <xdr:cNvPr id="765" name="Group 764">
            <a:extLst>
              <a:ext uri="{FF2B5EF4-FFF2-40B4-BE49-F238E27FC236}">
                <a16:creationId xmlns:a16="http://schemas.microsoft.com/office/drawing/2014/main" id="{00000000-0008-0000-0500-0000FD020000}"/>
              </a:ext>
            </a:extLst>
          </xdr:cNvPr>
          <xdr:cNvGrpSpPr/>
        </xdr:nvGrpSpPr>
        <xdr:grpSpPr>
          <a:xfrm>
            <a:off x="23660653" y="9442174"/>
            <a:ext cx="1570164" cy="1311413"/>
            <a:chOff x="11430000" y="2126512"/>
            <a:chExt cx="1594884" cy="1329068"/>
          </a:xfrm>
        </xdr:grpSpPr>
        <xdr:sp macro="" textlink="">
          <xdr:nvSpPr>
            <xdr:cNvPr id="766" name="Rectangle 765">
              <a:extLst>
                <a:ext uri="{FF2B5EF4-FFF2-40B4-BE49-F238E27FC236}">
                  <a16:creationId xmlns:a16="http://schemas.microsoft.com/office/drawing/2014/main" id="{00000000-0008-0000-0500-0000FE02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67" name="Rounded Rectangle 1812">
              <a:extLst>
                <a:ext uri="{FF2B5EF4-FFF2-40B4-BE49-F238E27FC236}">
                  <a16:creationId xmlns:a16="http://schemas.microsoft.com/office/drawing/2014/main" id="{00000000-0008-0000-0500-0000FF02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768" name="Straight Connector 767">
              <a:extLst>
                <a:ext uri="{FF2B5EF4-FFF2-40B4-BE49-F238E27FC236}">
                  <a16:creationId xmlns:a16="http://schemas.microsoft.com/office/drawing/2014/main" id="{00000000-0008-0000-0500-000000030000}"/>
                </a:ext>
              </a:extLst>
            </xdr:cNvPr>
            <xdr:cNvCxnSpPr>
              <a:stCxn id="766" idx="2"/>
            </xdr:cNvCxnSpPr>
          </xdr:nvCxnSpPr>
          <xdr:spPr>
            <a:xfrm>
              <a:off x="12227442" y="2923953"/>
              <a:ext cx="1793" cy="531627"/>
            </a:xfrm>
            <a:prstGeom prst="line">
              <a:avLst/>
            </a:prstGeom>
            <a:noFill/>
            <a:ln w="38100" cap="rnd">
              <a:solidFill>
                <a:schemeClr val="accent4"/>
              </a:solidFill>
            </a:ln>
          </xdr:spPr>
        </xdr:cxnSp>
      </xdr:grpSp>
    </xdr:grpSp>
    <xdr:clientData/>
  </xdr:twoCellAnchor>
  <xdr:twoCellAnchor>
    <xdr:from>
      <xdr:col>214</xdr:col>
      <xdr:colOff>251405</xdr:colOff>
      <xdr:row>32</xdr:row>
      <xdr:rowOff>1</xdr:rowOff>
    </xdr:from>
    <xdr:to>
      <xdr:col>234</xdr:col>
      <xdr:colOff>247563</xdr:colOff>
      <xdr:row>38</xdr:row>
      <xdr:rowOff>0</xdr:rowOff>
    </xdr:to>
    <xdr:grpSp>
      <xdr:nvGrpSpPr>
        <xdr:cNvPr id="790" name="Group 789">
          <a:extLst>
            <a:ext uri="{FF2B5EF4-FFF2-40B4-BE49-F238E27FC236}">
              <a16:creationId xmlns:a16="http://schemas.microsoft.com/office/drawing/2014/main" id="{00000000-0008-0000-0500-000016030000}"/>
            </a:ext>
          </a:extLst>
        </xdr:cNvPr>
        <xdr:cNvGrpSpPr/>
      </xdr:nvGrpSpPr>
      <xdr:grpSpPr>
        <a:xfrm>
          <a:off x="57325205" y="8534401"/>
          <a:ext cx="5330158" cy="1600199"/>
          <a:chOff x="609661" y="3246122"/>
          <a:chExt cx="5486399" cy="1645902"/>
        </a:xfrm>
      </xdr:grpSpPr>
      <xdr:sp macro="" textlink="">
        <xdr:nvSpPr>
          <xdr:cNvPr id="791" name="TextBox 78">
            <a:extLst>
              <a:ext uri="{FF2B5EF4-FFF2-40B4-BE49-F238E27FC236}">
                <a16:creationId xmlns:a16="http://schemas.microsoft.com/office/drawing/2014/main" id="{00000000-0008-0000-0500-00001703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Fan2StrStp</a:t>
            </a:r>
          </a:p>
        </xdr:txBody>
      </xdr:sp>
      <xdr:sp macro="" textlink="">
        <xdr:nvSpPr>
          <xdr:cNvPr id="792" name="TextBox 80">
            <a:extLst>
              <a:ext uri="{FF2B5EF4-FFF2-40B4-BE49-F238E27FC236}">
                <a16:creationId xmlns:a16="http://schemas.microsoft.com/office/drawing/2014/main" id="{00000000-0008-0000-0500-00001803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a:t>
            </a:r>
            <a:r>
              <a:rPr lang="en-US" baseline="0">
                <a:solidFill>
                  <a:schemeClr val="bg1"/>
                </a:solidFill>
                <a:latin typeface="Comic Sans MS" panose="030F0702030302020204" pitchFamily="66" charset="0"/>
              </a:rPr>
              <a:t> 1</a:t>
            </a:r>
            <a:endParaRPr lang="en-US">
              <a:solidFill>
                <a:schemeClr val="bg1"/>
              </a:solidFill>
              <a:latin typeface="Comic Sans MS" panose="030F0702030302020204" pitchFamily="66" charset="0"/>
            </a:endParaRPr>
          </a:p>
        </xdr:txBody>
      </xdr:sp>
      <xdr:sp macro="" textlink="">
        <xdr:nvSpPr>
          <xdr:cNvPr id="793" name="TextBox 81">
            <a:extLst>
              <a:ext uri="{FF2B5EF4-FFF2-40B4-BE49-F238E27FC236}">
                <a16:creationId xmlns:a16="http://schemas.microsoft.com/office/drawing/2014/main" id="{00000000-0008-0000-0500-000019030000}"/>
              </a:ext>
            </a:extLst>
          </xdr:cNvPr>
          <xdr:cNvSpPr txBox="1">
            <a:spLocks noChangeAspect="1"/>
          </xdr:cNvSpPr>
        </xdr:nvSpPr>
        <xdr:spPr>
          <a:xfrm flipH="1">
            <a:off x="3078574" y="3794750"/>
            <a:ext cx="1097336"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DO</a:t>
            </a:r>
          </a:p>
        </xdr:txBody>
      </xdr:sp>
      <xdr:sp macro="" textlink="">
        <xdr:nvSpPr>
          <xdr:cNvPr id="794" name="Isosceles Triangle 793">
            <a:extLst>
              <a:ext uri="{FF2B5EF4-FFF2-40B4-BE49-F238E27FC236}">
                <a16:creationId xmlns:a16="http://schemas.microsoft.com/office/drawing/2014/main" id="{00000000-0008-0000-0500-00001A03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95" name="Isosceles Triangle 794">
            <a:extLst>
              <a:ext uri="{FF2B5EF4-FFF2-40B4-BE49-F238E27FC236}">
                <a16:creationId xmlns:a16="http://schemas.microsoft.com/office/drawing/2014/main" id="{00000000-0008-0000-0500-00001B03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96" name="Straight Connector 795">
            <a:extLst>
              <a:ext uri="{FF2B5EF4-FFF2-40B4-BE49-F238E27FC236}">
                <a16:creationId xmlns:a16="http://schemas.microsoft.com/office/drawing/2014/main" id="{00000000-0008-0000-0500-00001C030000}"/>
              </a:ext>
            </a:extLst>
          </xdr:cNvPr>
          <xdr:cNvCxnSpPr>
            <a:stCxn id="794" idx="0"/>
            <a:endCxn id="794" idx="2"/>
          </xdr:cNvCxnSpPr>
        </xdr:nvCxnSpPr>
        <xdr:spPr>
          <a:xfrm flipV="1">
            <a:off x="60966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7" name="Straight Connector 796">
            <a:extLst>
              <a:ext uri="{FF2B5EF4-FFF2-40B4-BE49-F238E27FC236}">
                <a16:creationId xmlns:a16="http://schemas.microsoft.com/office/drawing/2014/main" id="{00000000-0008-0000-0500-00001D030000}"/>
              </a:ext>
            </a:extLst>
          </xdr:cNvPr>
          <xdr:cNvCxnSpPr>
            <a:stCxn id="794" idx="0"/>
            <a:endCxn id="794" idx="4"/>
          </xdr:cNvCxnSpPr>
        </xdr:nvCxnSpPr>
        <xdr:spPr>
          <a:xfrm>
            <a:off x="60966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8" name="Straight Connector 797">
            <a:extLst>
              <a:ext uri="{FF2B5EF4-FFF2-40B4-BE49-F238E27FC236}">
                <a16:creationId xmlns:a16="http://schemas.microsoft.com/office/drawing/2014/main" id="{00000000-0008-0000-0500-00001E030000}"/>
              </a:ext>
            </a:extLst>
          </xdr:cNvPr>
          <xdr:cNvCxnSpPr>
            <a:stCxn id="795" idx="0"/>
            <a:endCxn id="795" idx="4"/>
          </xdr:cNvCxnSpPr>
        </xdr:nvCxnSpPr>
        <xdr:spPr>
          <a:xfrm>
            <a:off x="582168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9" name="Straight Connector 798">
            <a:extLst>
              <a:ext uri="{FF2B5EF4-FFF2-40B4-BE49-F238E27FC236}">
                <a16:creationId xmlns:a16="http://schemas.microsoft.com/office/drawing/2014/main" id="{00000000-0008-0000-0500-00001F030000}"/>
              </a:ext>
            </a:extLst>
          </xdr:cNvPr>
          <xdr:cNvCxnSpPr>
            <a:stCxn id="795" idx="0"/>
            <a:endCxn id="795" idx="2"/>
          </xdr:cNvCxnSpPr>
        </xdr:nvCxnSpPr>
        <xdr:spPr>
          <a:xfrm flipV="1">
            <a:off x="582168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0" name="Straight Connector 799">
            <a:extLst>
              <a:ext uri="{FF2B5EF4-FFF2-40B4-BE49-F238E27FC236}">
                <a16:creationId xmlns:a16="http://schemas.microsoft.com/office/drawing/2014/main" id="{00000000-0008-0000-0500-000020030000}"/>
              </a:ext>
            </a:extLst>
          </xdr:cNvPr>
          <xdr:cNvCxnSpPr>
            <a:stCxn id="794" idx="2"/>
            <a:endCxn id="795" idx="2"/>
          </xdr:cNvCxnSpPr>
        </xdr:nvCxnSpPr>
        <xdr:spPr>
          <a:xfrm>
            <a:off x="883981" y="379475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1" name="Straight Connector 800">
            <a:extLst>
              <a:ext uri="{FF2B5EF4-FFF2-40B4-BE49-F238E27FC236}">
                <a16:creationId xmlns:a16="http://schemas.microsoft.com/office/drawing/2014/main" id="{00000000-0008-0000-0500-000021030000}"/>
              </a:ext>
            </a:extLst>
          </xdr:cNvPr>
          <xdr:cNvCxnSpPr>
            <a:stCxn id="794" idx="4"/>
            <a:endCxn id="795" idx="4"/>
          </xdr:cNvCxnSpPr>
        </xdr:nvCxnSpPr>
        <xdr:spPr>
          <a:xfrm>
            <a:off x="883981" y="434339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802" name="TextBox 90">
            <a:extLst>
              <a:ext uri="{FF2B5EF4-FFF2-40B4-BE49-F238E27FC236}">
                <a16:creationId xmlns:a16="http://schemas.microsoft.com/office/drawing/2014/main" id="{00000000-0008-0000-0500-00002203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a:t>
            </a:r>
          </a:p>
        </xdr:txBody>
      </xdr:sp>
      <xdr:sp macro="" textlink="">
        <xdr:nvSpPr>
          <xdr:cNvPr id="803" name="TextBox 91">
            <a:extLst>
              <a:ext uri="{FF2B5EF4-FFF2-40B4-BE49-F238E27FC236}">
                <a16:creationId xmlns:a16="http://schemas.microsoft.com/office/drawing/2014/main" id="{00000000-0008-0000-0500-00002303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On/Off</a:t>
            </a:r>
          </a:p>
        </xdr:txBody>
      </xdr:sp>
    </xdr:grpSp>
    <xdr:clientData/>
  </xdr:twoCellAnchor>
  <xdr:twoCellAnchor>
    <xdr:from>
      <xdr:col>127</xdr:col>
      <xdr:colOff>36843</xdr:colOff>
      <xdr:row>34</xdr:row>
      <xdr:rowOff>252842</xdr:rowOff>
    </xdr:from>
    <xdr:to>
      <xdr:col>214</xdr:col>
      <xdr:colOff>251405</xdr:colOff>
      <xdr:row>34</xdr:row>
      <xdr:rowOff>260349</xdr:rowOff>
    </xdr:to>
    <xdr:cxnSp macro="">
      <xdr:nvCxnSpPr>
        <xdr:cNvPr id="804" name="Elbow Connector 2152">
          <a:extLst>
            <a:ext uri="{FF2B5EF4-FFF2-40B4-BE49-F238E27FC236}">
              <a16:creationId xmlns:a16="http://schemas.microsoft.com/office/drawing/2014/main" id="{00000000-0008-0000-0500-000024030000}"/>
            </a:ext>
          </a:extLst>
        </xdr:cNvPr>
        <xdr:cNvCxnSpPr>
          <a:stCxn id="837" idx="3"/>
          <a:endCxn id="794" idx="0"/>
        </xdr:cNvCxnSpPr>
      </xdr:nvCxnSpPr>
      <xdr:spPr>
        <a:xfrm>
          <a:off x="34714193" y="9104742"/>
          <a:ext cx="23969912" cy="7507"/>
        </a:xfrm>
        <a:prstGeom prst="bentConnector3">
          <a:avLst>
            <a:gd name="adj1" fmla="val 50000"/>
          </a:avLst>
        </a:prstGeom>
        <a:noFill/>
        <a:ln w="38100" cap="rnd">
          <a:solidFill>
            <a:srgbClr val="0070C0"/>
          </a:solidFill>
          <a:prstDash val="dash"/>
        </a:ln>
      </xdr:spPr>
    </xdr:cxnSp>
    <xdr:clientData/>
  </xdr:twoCellAnchor>
  <xdr:twoCellAnchor>
    <xdr:from>
      <xdr:col>170</xdr:col>
      <xdr:colOff>9759</xdr:colOff>
      <xdr:row>29</xdr:row>
      <xdr:rowOff>142017</xdr:rowOff>
    </xdr:from>
    <xdr:to>
      <xdr:col>214</xdr:col>
      <xdr:colOff>251406</xdr:colOff>
      <xdr:row>35</xdr:row>
      <xdr:rowOff>0</xdr:rowOff>
    </xdr:to>
    <xdr:cxnSp macro="">
      <xdr:nvCxnSpPr>
        <xdr:cNvPr id="805" name="Elbow Connector 2152">
          <a:extLst>
            <a:ext uri="{FF2B5EF4-FFF2-40B4-BE49-F238E27FC236}">
              <a16:creationId xmlns:a16="http://schemas.microsoft.com/office/drawing/2014/main" id="{00000000-0008-0000-0500-000025030000}"/>
            </a:ext>
          </a:extLst>
        </xdr:cNvPr>
        <xdr:cNvCxnSpPr>
          <a:stCxn id="794" idx="0"/>
          <a:endCxn id="811" idx="1"/>
        </xdr:cNvCxnSpPr>
      </xdr:nvCxnSpPr>
      <xdr:spPr>
        <a:xfrm rot="10800000">
          <a:off x="46428259" y="7692167"/>
          <a:ext cx="12255847" cy="1420083"/>
        </a:xfrm>
        <a:prstGeom prst="bentConnector3">
          <a:avLst>
            <a:gd name="adj1" fmla="val 104569"/>
          </a:avLst>
        </a:prstGeom>
        <a:noFill/>
        <a:ln w="38100" cap="rnd">
          <a:solidFill>
            <a:srgbClr val="0070C0"/>
          </a:solidFill>
          <a:prstDash val="dash"/>
        </a:ln>
      </xdr:spPr>
    </xdr:cxnSp>
    <xdr:clientData/>
  </xdr:twoCellAnchor>
  <xdr:oneCellAnchor>
    <xdr:from>
      <xdr:col>170</xdr:col>
      <xdr:colOff>9758</xdr:colOff>
      <xdr:row>27</xdr:row>
      <xdr:rowOff>5339</xdr:rowOff>
    </xdr:from>
    <xdr:ext cx="1053171" cy="1447256"/>
    <xdr:grpSp>
      <xdr:nvGrpSpPr>
        <xdr:cNvPr id="806" name="Group 805">
          <a:extLst>
            <a:ext uri="{FF2B5EF4-FFF2-40B4-BE49-F238E27FC236}">
              <a16:creationId xmlns:a16="http://schemas.microsoft.com/office/drawing/2014/main" id="{00000000-0008-0000-0500-000026030000}"/>
            </a:ext>
          </a:extLst>
        </xdr:cNvPr>
        <xdr:cNvGrpSpPr/>
      </xdr:nvGrpSpPr>
      <xdr:grpSpPr>
        <a:xfrm>
          <a:off x="45348758" y="7206239"/>
          <a:ext cx="1053171" cy="1447256"/>
          <a:chOff x="2712751" y="3734853"/>
          <a:chExt cx="1097274" cy="1343249"/>
        </a:xfrm>
        <a:solidFill>
          <a:schemeClr val="tx1"/>
        </a:solidFill>
      </xdr:grpSpPr>
      <xdr:sp macro="" textlink="">
        <xdr:nvSpPr>
          <xdr:cNvPr id="807" name="TextBox 41">
            <a:extLst>
              <a:ext uri="{FF2B5EF4-FFF2-40B4-BE49-F238E27FC236}">
                <a16:creationId xmlns:a16="http://schemas.microsoft.com/office/drawing/2014/main" id="{00000000-0008-0000-0500-000027030000}"/>
              </a:ext>
            </a:extLst>
          </xdr:cNvPr>
          <xdr:cNvSpPr txBox="1">
            <a:spLocks/>
          </xdr:cNvSpPr>
        </xdr:nvSpPr>
        <xdr:spPr>
          <a:xfrm>
            <a:off x="3261391" y="4100617"/>
            <a:ext cx="548634" cy="974277"/>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
            </a:r>
          </a:p>
          <a:p>
            <a:pPr algn="ctr"/>
            <a:r>
              <a:rPr lang="en-US" b="1">
                <a:solidFill>
                  <a:srgbClr val="00B050"/>
                </a:solidFill>
                <a:latin typeface="Arial" panose="020B0604020202020204" pitchFamily="34" charset="0"/>
                <a:cs typeface="Arial" panose="020B0604020202020204" pitchFamily="34" charset="0"/>
              </a:rPr>
              <a:t>T</a:t>
            </a:r>
          </a:p>
          <a:p>
            <a:pPr algn="ctr"/>
            <a:r>
              <a:rPr lang="en-US" b="1">
                <a:solidFill>
                  <a:srgbClr val="00B050"/>
                </a:solidFill>
                <a:latin typeface="Arial" panose="020B0604020202020204" pitchFamily="34" charset="0"/>
                <a:cs typeface="Arial" panose="020B0604020202020204" pitchFamily="34" charset="0"/>
              </a:rPr>
              <a:t>M</a:t>
            </a:r>
          </a:p>
        </xdr:txBody>
      </xdr:sp>
      <xdr:sp macro="" textlink="">
        <xdr:nvSpPr>
          <xdr:cNvPr id="808" name="TextBox 18">
            <a:extLst>
              <a:ext uri="{FF2B5EF4-FFF2-40B4-BE49-F238E27FC236}">
                <a16:creationId xmlns:a16="http://schemas.microsoft.com/office/drawing/2014/main" id="{00000000-0008-0000-0500-000028030000}"/>
              </a:ext>
            </a:extLst>
          </xdr:cNvPr>
          <xdr:cNvSpPr txBox="1"/>
        </xdr:nvSpPr>
        <xdr:spPr>
          <a:xfrm>
            <a:off x="2712771" y="3734856"/>
            <a:ext cx="365742" cy="36576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rPr>
              <a:t>4</a:t>
            </a:r>
          </a:p>
        </xdr:txBody>
      </xdr:sp>
      <xdr:sp macro="" textlink="">
        <xdr:nvSpPr>
          <xdr:cNvPr id="809" name="TextBox 53">
            <a:extLst>
              <a:ext uri="{FF2B5EF4-FFF2-40B4-BE49-F238E27FC236}">
                <a16:creationId xmlns:a16="http://schemas.microsoft.com/office/drawing/2014/main" id="{00000000-0008-0000-0500-000029030000}"/>
              </a:ext>
            </a:extLst>
          </xdr:cNvPr>
          <xdr:cNvSpPr txBox="1"/>
        </xdr:nvSpPr>
        <xdr:spPr>
          <a:xfrm>
            <a:off x="3078527" y="3734853"/>
            <a:ext cx="365742" cy="36576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rPr>
              <a:t>2</a:t>
            </a:r>
          </a:p>
        </xdr:txBody>
      </xdr:sp>
      <xdr:sp macro="" textlink="">
        <xdr:nvSpPr>
          <xdr:cNvPr id="810" name="TextBox 54">
            <a:extLst>
              <a:ext uri="{FF2B5EF4-FFF2-40B4-BE49-F238E27FC236}">
                <a16:creationId xmlns:a16="http://schemas.microsoft.com/office/drawing/2014/main" id="{00000000-0008-0000-0500-00002A030000}"/>
              </a:ext>
            </a:extLst>
          </xdr:cNvPr>
          <xdr:cNvSpPr txBox="1"/>
        </xdr:nvSpPr>
        <xdr:spPr>
          <a:xfrm>
            <a:off x="3444283" y="3734857"/>
            <a:ext cx="365742" cy="36576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rPr>
              <a:t>0</a:t>
            </a:r>
          </a:p>
        </xdr:txBody>
      </xdr:sp>
      <xdr:sp macro="" textlink="">
        <xdr:nvSpPr>
          <xdr:cNvPr id="811" name="TextBox 21">
            <a:extLst>
              <a:ext uri="{FF2B5EF4-FFF2-40B4-BE49-F238E27FC236}">
                <a16:creationId xmlns:a16="http://schemas.microsoft.com/office/drawing/2014/main" id="{00000000-0008-0000-0500-00002B030000}"/>
              </a:ext>
            </a:extLst>
          </xdr:cNvPr>
          <xdr:cNvSpPr txBox="1">
            <a:spLocks noChangeAspect="1"/>
          </xdr:cNvSpPr>
        </xdr:nvSpPr>
        <xdr:spPr>
          <a:xfrm>
            <a:off x="2712751" y="4100616"/>
            <a:ext cx="548640" cy="488742"/>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812" name="TextBox 22">
            <a:extLst>
              <a:ext uri="{FF2B5EF4-FFF2-40B4-BE49-F238E27FC236}">
                <a16:creationId xmlns:a16="http://schemas.microsoft.com/office/drawing/2014/main" id="{00000000-0008-0000-0500-00002C030000}"/>
              </a:ext>
            </a:extLst>
          </xdr:cNvPr>
          <xdr:cNvSpPr txBox="1">
            <a:spLocks noChangeAspect="1"/>
          </xdr:cNvSpPr>
        </xdr:nvSpPr>
        <xdr:spPr>
          <a:xfrm>
            <a:off x="2712757" y="4589359"/>
            <a:ext cx="551848" cy="488743"/>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oneCellAnchor>
  <xdr:twoCellAnchor>
    <xdr:from>
      <xdr:col>67</xdr:col>
      <xdr:colOff>270266</xdr:colOff>
      <xdr:row>24</xdr:row>
      <xdr:rowOff>1499</xdr:rowOff>
    </xdr:from>
    <xdr:to>
      <xdr:col>70</xdr:col>
      <xdr:colOff>11775</xdr:colOff>
      <xdr:row>26</xdr:row>
      <xdr:rowOff>262210</xdr:rowOff>
    </xdr:to>
    <xdr:cxnSp macro="">
      <xdr:nvCxnSpPr>
        <xdr:cNvPr id="813" name="Elbow Connector 2132">
          <a:extLst>
            <a:ext uri="{FF2B5EF4-FFF2-40B4-BE49-F238E27FC236}">
              <a16:creationId xmlns:a16="http://schemas.microsoft.com/office/drawing/2014/main" id="{00000000-0008-0000-0500-00002D030000}"/>
            </a:ext>
          </a:extLst>
        </xdr:cNvPr>
        <xdr:cNvCxnSpPr>
          <a:stCxn id="953" idx="0"/>
          <a:endCxn id="992" idx="0"/>
        </xdr:cNvCxnSpPr>
      </xdr:nvCxnSpPr>
      <xdr:spPr>
        <a:xfrm rot="5400000" flipH="1" flipV="1">
          <a:off x="18277710" y="6427585"/>
          <a:ext cx="786491" cy="553039"/>
        </a:xfrm>
        <a:prstGeom prst="bentConnector2">
          <a:avLst/>
        </a:prstGeom>
        <a:noFill/>
        <a:ln w="38100" cap="rnd">
          <a:solidFill>
            <a:srgbClr val="00B0F0"/>
          </a:solidFill>
          <a:prstDash val="lgDashDotDot"/>
        </a:ln>
      </xdr:spPr>
    </xdr:cxnSp>
    <xdr:clientData/>
  </xdr:twoCellAnchor>
  <xdr:twoCellAnchor>
    <xdr:from>
      <xdr:col>93</xdr:col>
      <xdr:colOff>1</xdr:colOff>
      <xdr:row>30</xdr:row>
      <xdr:rowOff>262745</xdr:rowOff>
    </xdr:from>
    <xdr:to>
      <xdr:col>95</xdr:col>
      <xdr:colOff>0</xdr:colOff>
      <xdr:row>31</xdr:row>
      <xdr:rowOff>16</xdr:rowOff>
    </xdr:to>
    <xdr:cxnSp macro="">
      <xdr:nvCxnSpPr>
        <xdr:cNvPr id="814" name="Elbow Connector 2132">
          <a:extLst>
            <a:ext uri="{FF2B5EF4-FFF2-40B4-BE49-F238E27FC236}">
              <a16:creationId xmlns:a16="http://schemas.microsoft.com/office/drawing/2014/main" id="{00000000-0008-0000-0500-00002E030000}"/>
            </a:ext>
          </a:extLst>
        </xdr:cNvPr>
        <xdr:cNvCxnSpPr>
          <a:stCxn id="1002" idx="0"/>
          <a:endCxn id="925" idx="1"/>
        </xdr:cNvCxnSpPr>
      </xdr:nvCxnSpPr>
      <xdr:spPr>
        <a:xfrm>
          <a:off x="25157431" y="8149445"/>
          <a:ext cx="541019" cy="161"/>
        </a:xfrm>
        <a:prstGeom prst="bentConnector3">
          <a:avLst>
            <a:gd name="adj1" fmla="val 50000"/>
          </a:avLst>
        </a:prstGeom>
        <a:noFill/>
        <a:ln w="38100" cap="rnd">
          <a:solidFill>
            <a:srgbClr val="00B0F0"/>
          </a:solidFill>
          <a:prstDash val="lgDashDotDot"/>
        </a:ln>
      </xdr:spPr>
    </xdr:cxnSp>
    <xdr:clientData/>
  </xdr:twoCellAnchor>
  <xdr:twoCellAnchor>
    <xdr:from>
      <xdr:col>52</xdr:col>
      <xdr:colOff>0</xdr:colOff>
      <xdr:row>27</xdr:row>
      <xdr:rowOff>0</xdr:rowOff>
    </xdr:from>
    <xdr:to>
      <xdr:col>65</xdr:col>
      <xdr:colOff>0</xdr:colOff>
      <xdr:row>29</xdr:row>
      <xdr:rowOff>811</xdr:rowOff>
    </xdr:to>
    <xdr:grpSp>
      <xdr:nvGrpSpPr>
        <xdr:cNvPr id="815" name="Group 814">
          <a:extLst>
            <a:ext uri="{FF2B5EF4-FFF2-40B4-BE49-F238E27FC236}">
              <a16:creationId xmlns:a16="http://schemas.microsoft.com/office/drawing/2014/main" id="{00000000-0008-0000-0500-00002F030000}"/>
            </a:ext>
          </a:extLst>
        </xdr:cNvPr>
        <xdr:cNvGrpSpPr/>
      </xdr:nvGrpSpPr>
      <xdr:grpSpPr>
        <a:xfrm>
          <a:off x="13868400" y="7200900"/>
          <a:ext cx="3467100" cy="534211"/>
          <a:chOff x="2298237" y="2514603"/>
          <a:chExt cx="3797763" cy="548647"/>
        </a:xfrm>
      </xdr:grpSpPr>
      <xdr:sp macro="" textlink="">
        <xdr:nvSpPr>
          <xdr:cNvPr id="816" name="Rounded Rectangle 1129">
            <a:extLst>
              <a:ext uri="{FF2B5EF4-FFF2-40B4-BE49-F238E27FC236}">
                <a16:creationId xmlns:a16="http://schemas.microsoft.com/office/drawing/2014/main" id="{00000000-0008-0000-0500-00003003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17" name="TextBox 126">
            <a:extLst>
              <a:ext uri="{FF2B5EF4-FFF2-40B4-BE49-F238E27FC236}">
                <a16:creationId xmlns:a16="http://schemas.microsoft.com/office/drawing/2014/main" id="{00000000-0008-0000-0500-00003103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On</a:t>
            </a:r>
          </a:p>
        </xdr:txBody>
      </xdr:sp>
      <xdr:sp macro="" textlink="">
        <xdr:nvSpPr>
          <xdr:cNvPr id="818" name="TextBox 101">
            <a:extLst>
              <a:ext uri="{FF2B5EF4-FFF2-40B4-BE49-F238E27FC236}">
                <a16:creationId xmlns:a16="http://schemas.microsoft.com/office/drawing/2014/main" id="{00000000-0008-0000-0500-000032030000}"/>
              </a:ext>
            </a:extLst>
          </xdr:cNvPr>
          <xdr:cNvSpPr txBox="1">
            <a:spLocks noChangeAspect="1"/>
          </xdr:cNvSpPr>
        </xdr:nvSpPr>
        <xdr:spPr>
          <a:xfrm flipH="1">
            <a:off x="2298237" y="2514610"/>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Fan2On</a:t>
            </a:r>
            <a:endParaRPr lang="en-US" baseline="-25000">
              <a:solidFill>
                <a:schemeClr val="bg1"/>
              </a:solidFill>
              <a:latin typeface="Comic Sans MS" panose="030F0702030302020204" pitchFamily="66" charset="0"/>
            </a:endParaRPr>
          </a:p>
        </xdr:txBody>
      </xdr:sp>
      <xdr:sp macro="" textlink="">
        <xdr:nvSpPr>
          <xdr:cNvPr id="819" name="TextBox 123">
            <a:extLst>
              <a:ext uri="{FF2B5EF4-FFF2-40B4-BE49-F238E27FC236}">
                <a16:creationId xmlns:a16="http://schemas.microsoft.com/office/drawing/2014/main" id="{00000000-0008-0000-0500-00003303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820" name="Rectangle 819">
            <a:extLst>
              <a:ext uri="{FF2B5EF4-FFF2-40B4-BE49-F238E27FC236}">
                <a16:creationId xmlns:a16="http://schemas.microsoft.com/office/drawing/2014/main" id="{00000000-0008-0000-0500-000034030000}"/>
              </a:ext>
            </a:extLst>
          </xdr:cNvPr>
          <xdr:cNvSpPr/>
        </xdr:nvSpPr>
        <xdr:spPr>
          <a:xfrm>
            <a:off x="4009176" y="2514610"/>
            <a:ext cx="1263871"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21" name="Rectangle 820">
            <a:extLst>
              <a:ext uri="{FF2B5EF4-FFF2-40B4-BE49-F238E27FC236}">
                <a16:creationId xmlns:a16="http://schemas.microsoft.com/office/drawing/2014/main" id="{00000000-0008-0000-0500-000035030000}"/>
              </a:ext>
            </a:extLst>
          </xdr:cNvPr>
          <xdr:cNvSpPr/>
        </xdr:nvSpPr>
        <xdr:spPr>
          <a:xfrm>
            <a:off x="2298238" y="2514639"/>
            <a:ext cx="1710938"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65</xdr:col>
      <xdr:colOff>0</xdr:colOff>
      <xdr:row>27</xdr:row>
      <xdr:rowOff>262550</xdr:rowOff>
    </xdr:from>
    <xdr:to>
      <xdr:col>67</xdr:col>
      <xdr:colOff>391</xdr:colOff>
      <xdr:row>28</xdr:row>
      <xdr:rowOff>405</xdr:rowOff>
    </xdr:to>
    <xdr:cxnSp macro="">
      <xdr:nvCxnSpPr>
        <xdr:cNvPr id="822" name="Elbow Connector 2132">
          <a:extLst>
            <a:ext uri="{FF2B5EF4-FFF2-40B4-BE49-F238E27FC236}">
              <a16:creationId xmlns:a16="http://schemas.microsoft.com/office/drawing/2014/main" id="{00000000-0008-0000-0500-000036030000}"/>
            </a:ext>
          </a:extLst>
        </xdr:cNvPr>
        <xdr:cNvCxnSpPr>
          <a:stCxn id="819" idx="3"/>
          <a:endCxn id="953" idx="1"/>
        </xdr:cNvCxnSpPr>
      </xdr:nvCxnSpPr>
      <xdr:spPr>
        <a:xfrm flipV="1">
          <a:off x="17583150" y="7360580"/>
          <a:ext cx="541411" cy="745"/>
        </a:xfrm>
        <a:prstGeom prst="bentConnector3">
          <a:avLst>
            <a:gd name="adj1" fmla="val 50000"/>
          </a:avLst>
        </a:prstGeom>
        <a:noFill/>
        <a:ln w="38100" cap="rnd">
          <a:solidFill>
            <a:srgbClr val="00B0F0"/>
          </a:solidFill>
          <a:prstDash val="lgDashDotDot"/>
        </a:ln>
      </xdr:spPr>
    </xdr:cxnSp>
    <xdr:clientData/>
  </xdr:twoCellAnchor>
  <xdr:twoCellAnchor>
    <xdr:from>
      <xdr:col>107</xdr:col>
      <xdr:colOff>11</xdr:colOff>
      <xdr:row>8</xdr:row>
      <xdr:rowOff>0</xdr:rowOff>
    </xdr:from>
    <xdr:to>
      <xdr:col>112</xdr:col>
      <xdr:colOff>40512</xdr:colOff>
      <xdr:row>58</xdr:row>
      <xdr:rowOff>2419</xdr:rowOff>
    </xdr:to>
    <xdr:grpSp>
      <xdr:nvGrpSpPr>
        <xdr:cNvPr id="823" name="Group 822">
          <a:extLst>
            <a:ext uri="{FF2B5EF4-FFF2-40B4-BE49-F238E27FC236}">
              <a16:creationId xmlns:a16="http://schemas.microsoft.com/office/drawing/2014/main" id="{00000000-0008-0000-0500-000037030000}"/>
            </a:ext>
          </a:extLst>
        </xdr:cNvPr>
        <xdr:cNvGrpSpPr/>
      </xdr:nvGrpSpPr>
      <xdr:grpSpPr>
        <a:xfrm>
          <a:off x="28536911" y="2133600"/>
          <a:ext cx="1374001" cy="13337419"/>
          <a:chOff x="28596002" y="3663655"/>
          <a:chExt cx="1307032" cy="12745688"/>
        </a:xfrm>
      </xdr:grpSpPr>
      <xdr:cxnSp macro="">
        <xdr:nvCxnSpPr>
          <xdr:cNvPr id="824" name="Straight Connector 823">
            <a:extLst>
              <a:ext uri="{FF2B5EF4-FFF2-40B4-BE49-F238E27FC236}">
                <a16:creationId xmlns:a16="http://schemas.microsoft.com/office/drawing/2014/main" id="{00000000-0008-0000-0500-000038030000}"/>
              </a:ext>
            </a:extLst>
          </xdr:cNvPr>
          <xdr:cNvCxnSpPr>
            <a:stCxn id="829" idx="2"/>
            <a:endCxn id="830" idx="0"/>
          </xdr:cNvCxnSpPr>
        </xdr:nvCxnSpPr>
        <xdr:spPr>
          <a:xfrm>
            <a:off x="29637936" y="14639777"/>
            <a:ext cx="0" cy="1259850"/>
          </a:xfrm>
          <a:prstGeom prst="line">
            <a:avLst/>
          </a:prstGeom>
          <a:noFill/>
          <a:ln w="38100" cap="rnd">
            <a:solidFill>
              <a:schemeClr val="bg1"/>
            </a:solidFill>
            <a:prstDash val="lgDash"/>
          </a:ln>
        </xdr:spPr>
      </xdr:cxnSp>
      <xdr:cxnSp macro="">
        <xdr:nvCxnSpPr>
          <xdr:cNvPr id="825" name="Straight Connector 824">
            <a:extLst>
              <a:ext uri="{FF2B5EF4-FFF2-40B4-BE49-F238E27FC236}">
                <a16:creationId xmlns:a16="http://schemas.microsoft.com/office/drawing/2014/main" id="{00000000-0008-0000-0500-000039030000}"/>
              </a:ext>
            </a:extLst>
          </xdr:cNvPr>
          <xdr:cNvCxnSpPr>
            <a:stCxn id="828" idx="2"/>
            <a:endCxn id="829" idx="0"/>
          </xdr:cNvCxnSpPr>
        </xdr:nvCxnSpPr>
        <xdr:spPr>
          <a:xfrm>
            <a:off x="29637935" y="10814746"/>
            <a:ext cx="0" cy="3300466"/>
          </a:xfrm>
          <a:prstGeom prst="line">
            <a:avLst/>
          </a:prstGeom>
          <a:noFill/>
          <a:ln w="38100" cap="rnd">
            <a:solidFill>
              <a:schemeClr val="bg1"/>
            </a:solidFill>
            <a:prstDash val="lgDash"/>
          </a:ln>
        </xdr:spPr>
      </xdr:cxnSp>
      <xdr:cxnSp macro="">
        <xdr:nvCxnSpPr>
          <xdr:cNvPr id="826" name="Straight Connector 825">
            <a:extLst>
              <a:ext uri="{FF2B5EF4-FFF2-40B4-BE49-F238E27FC236}">
                <a16:creationId xmlns:a16="http://schemas.microsoft.com/office/drawing/2014/main" id="{00000000-0008-0000-0500-00003A030000}"/>
              </a:ext>
            </a:extLst>
          </xdr:cNvPr>
          <xdr:cNvCxnSpPr>
            <a:stCxn id="827" idx="2"/>
            <a:endCxn id="828" idx="0"/>
          </xdr:cNvCxnSpPr>
        </xdr:nvCxnSpPr>
        <xdr:spPr>
          <a:xfrm flipH="1">
            <a:off x="29637935" y="4173389"/>
            <a:ext cx="679" cy="6116793"/>
          </a:xfrm>
          <a:prstGeom prst="line">
            <a:avLst/>
          </a:prstGeom>
          <a:noFill/>
          <a:ln w="38100" cap="rnd">
            <a:solidFill>
              <a:schemeClr val="bg1"/>
            </a:solidFill>
            <a:prstDash val="lgDash"/>
          </a:ln>
        </xdr:spPr>
      </xdr:cxnSp>
      <xdr:sp macro="" textlink="">
        <xdr:nvSpPr>
          <xdr:cNvPr id="827" name="Rectangle 826">
            <a:extLst>
              <a:ext uri="{FF2B5EF4-FFF2-40B4-BE49-F238E27FC236}">
                <a16:creationId xmlns:a16="http://schemas.microsoft.com/office/drawing/2014/main" id="{00000000-0008-0000-0500-00003B030000}"/>
              </a:ext>
            </a:extLst>
          </xdr:cNvPr>
          <xdr:cNvSpPr/>
        </xdr:nvSpPr>
        <xdr:spPr>
          <a:xfrm>
            <a:off x="29374193" y="3663655"/>
            <a:ext cx="528841" cy="509734"/>
          </a:xfrm>
          <a:prstGeom prst="rect">
            <a:avLst/>
          </a:prstGeom>
          <a:solidFill>
            <a:schemeClr val="accent3">
              <a:lumMod val="60000"/>
              <a:lumOff val="40000"/>
            </a:schemeClr>
          </a:solidFill>
          <a:ln w="3810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bIns="91440" rtlCol="0" anchor="ctr"/>
          <a:lstStyle/>
          <a:p>
            <a:pPr algn="ctr"/>
            <a:r>
              <a:rPr lang="en-US" sz="2000" b="1">
                <a:solidFill>
                  <a:schemeClr val="tx1"/>
                </a:solidFill>
                <a:latin typeface="Comic Sans MS" panose="030F0702030302020204" pitchFamily="66" charset="0"/>
              </a:rPr>
              <a:t>A</a:t>
            </a:r>
          </a:p>
        </xdr:txBody>
      </xdr:sp>
      <xdr:sp macro="" textlink="">
        <xdr:nvSpPr>
          <xdr:cNvPr id="828" name="Rectangle 827">
            <a:extLst>
              <a:ext uri="{FF2B5EF4-FFF2-40B4-BE49-F238E27FC236}">
                <a16:creationId xmlns:a16="http://schemas.microsoft.com/office/drawing/2014/main" id="{00000000-0008-0000-0500-00003C030000}"/>
              </a:ext>
            </a:extLst>
          </xdr:cNvPr>
          <xdr:cNvSpPr/>
        </xdr:nvSpPr>
        <xdr:spPr>
          <a:xfrm>
            <a:off x="29374193" y="10290181"/>
            <a:ext cx="527484" cy="524565"/>
          </a:xfrm>
          <a:prstGeom prst="rect">
            <a:avLst/>
          </a:prstGeom>
          <a:solidFill>
            <a:srgbClr val="6699FF"/>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bIns="91440" rtlCol="0" anchor="ctr"/>
          <a:lstStyle/>
          <a:p>
            <a:pPr algn="ctr"/>
            <a:r>
              <a:rPr lang="en-US" sz="2000" b="1">
                <a:solidFill>
                  <a:schemeClr val="tx1"/>
                </a:solidFill>
                <a:latin typeface="Comic Sans MS" panose="030F0702030302020204" pitchFamily="66" charset="0"/>
              </a:rPr>
              <a:t>B</a:t>
            </a:r>
          </a:p>
        </xdr:txBody>
      </xdr:sp>
      <xdr:sp macro="" textlink="">
        <xdr:nvSpPr>
          <xdr:cNvPr id="829" name="Rectangle 828">
            <a:extLst>
              <a:ext uri="{FF2B5EF4-FFF2-40B4-BE49-F238E27FC236}">
                <a16:creationId xmlns:a16="http://schemas.microsoft.com/office/drawing/2014/main" id="{00000000-0008-0000-0500-00003D030000}"/>
              </a:ext>
            </a:extLst>
          </xdr:cNvPr>
          <xdr:cNvSpPr/>
        </xdr:nvSpPr>
        <xdr:spPr>
          <a:xfrm>
            <a:off x="29374193" y="14115212"/>
            <a:ext cx="527484" cy="524565"/>
          </a:xfrm>
          <a:prstGeom prst="rect">
            <a:avLst/>
          </a:prstGeom>
          <a:solidFill>
            <a:srgbClr val="6699FF"/>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bIns="91440" rtlCol="0" anchor="ctr"/>
          <a:lstStyle/>
          <a:p>
            <a:pPr algn="ctr"/>
            <a:r>
              <a:rPr lang="en-US" sz="2000" b="1">
                <a:solidFill>
                  <a:schemeClr val="tx1"/>
                </a:solidFill>
                <a:latin typeface="Comic Sans MS" panose="030F0702030302020204" pitchFamily="66" charset="0"/>
              </a:rPr>
              <a:t>C</a:t>
            </a:r>
          </a:p>
        </xdr:txBody>
      </xdr:sp>
      <xdr:sp macro="" textlink="">
        <xdr:nvSpPr>
          <xdr:cNvPr id="830" name="Rectangle 829">
            <a:extLst>
              <a:ext uri="{FF2B5EF4-FFF2-40B4-BE49-F238E27FC236}">
                <a16:creationId xmlns:a16="http://schemas.microsoft.com/office/drawing/2014/main" id="{00000000-0008-0000-0500-00003E030000}"/>
              </a:ext>
            </a:extLst>
          </xdr:cNvPr>
          <xdr:cNvSpPr/>
        </xdr:nvSpPr>
        <xdr:spPr>
          <a:xfrm>
            <a:off x="29374193" y="15899627"/>
            <a:ext cx="527484" cy="509716"/>
          </a:xfrm>
          <a:prstGeom prst="rect">
            <a:avLst/>
          </a:prstGeom>
          <a:solidFill>
            <a:schemeClr val="accent3">
              <a:lumMod val="60000"/>
              <a:lumOff val="40000"/>
            </a:schemeClr>
          </a:solidFill>
          <a:ln w="3810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bIns="91440" rtlCol="0" anchor="ctr"/>
          <a:lstStyle/>
          <a:p>
            <a:pPr algn="ctr"/>
            <a:r>
              <a:rPr lang="en-US" sz="2000" b="1">
                <a:solidFill>
                  <a:schemeClr val="tx1"/>
                </a:solidFill>
                <a:latin typeface="Comic Sans MS" panose="030F0702030302020204" pitchFamily="66" charset="0"/>
              </a:rPr>
              <a:t>D</a:t>
            </a:r>
          </a:p>
        </xdr:txBody>
      </xdr:sp>
      <xdr:sp macro="" textlink="">
        <xdr:nvSpPr>
          <xdr:cNvPr id="831" name="TextBox 830">
            <a:extLst>
              <a:ext uri="{FF2B5EF4-FFF2-40B4-BE49-F238E27FC236}">
                <a16:creationId xmlns:a16="http://schemas.microsoft.com/office/drawing/2014/main" id="{00000000-0008-0000-0500-00003F030000}"/>
              </a:ext>
            </a:extLst>
          </xdr:cNvPr>
          <xdr:cNvSpPr txBox="1"/>
        </xdr:nvSpPr>
        <xdr:spPr>
          <a:xfrm rot="16200000">
            <a:off x="26368953" y="6656195"/>
            <a:ext cx="5097351" cy="643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800" b="1" i="1">
                <a:solidFill>
                  <a:schemeClr val="bg1"/>
                </a:solidFill>
                <a:latin typeface="Comic Sans MS" panose="030F0702030302020204" pitchFamily="66" charset="0"/>
              </a:rPr>
              <a:t>Math</a:t>
            </a:r>
            <a:r>
              <a:rPr lang="en-US" sz="1800" b="1" i="1" baseline="0">
                <a:solidFill>
                  <a:schemeClr val="bg1"/>
                </a:solidFill>
                <a:latin typeface="Comic Sans MS" panose="030F0702030302020204" pitchFamily="66" charset="0"/>
              </a:rPr>
              <a:t> Line - See  TC-02 for Continuation</a:t>
            </a:r>
            <a:endParaRPr lang="en-US" sz="1800" b="1" i="1">
              <a:solidFill>
                <a:schemeClr val="bg1"/>
              </a:solidFill>
              <a:latin typeface="Comic Sans MS" panose="030F0702030302020204" pitchFamily="66" charset="0"/>
            </a:endParaRPr>
          </a:p>
        </xdr:txBody>
      </xdr:sp>
    </xdr:grpSp>
    <xdr:clientData/>
  </xdr:twoCellAnchor>
  <xdr:twoCellAnchor>
    <xdr:from>
      <xdr:col>122</xdr:col>
      <xdr:colOff>273045</xdr:colOff>
      <xdr:row>7</xdr:row>
      <xdr:rowOff>248420</xdr:rowOff>
    </xdr:from>
    <xdr:to>
      <xdr:col>127</xdr:col>
      <xdr:colOff>40511</xdr:colOff>
      <xdr:row>58</xdr:row>
      <xdr:rowOff>0</xdr:rowOff>
    </xdr:to>
    <xdr:grpSp>
      <xdr:nvGrpSpPr>
        <xdr:cNvPr id="832" name="Group 831">
          <a:extLst>
            <a:ext uri="{FF2B5EF4-FFF2-40B4-BE49-F238E27FC236}">
              <a16:creationId xmlns:a16="http://schemas.microsoft.com/office/drawing/2014/main" id="{00000000-0008-0000-0500-000040030000}"/>
            </a:ext>
          </a:extLst>
        </xdr:cNvPr>
        <xdr:cNvGrpSpPr/>
      </xdr:nvGrpSpPr>
      <xdr:grpSpPr>
        <a:xfrm>
          <a:off x="32806635" y="2115320"/>
          <a:ext cx="1104776" cy="13353280"/>
          <a:chOff x="28849540" y="3904579"/>
          <a:chExt cx="1053494" cy="12758231"/>
        </a:xfrm>
      </xdr:grpSpPr>
      <xdr:cxnSp macro="">
        <xdr:nvCxnSpPr>
          <xdr:cNvPr id="833" name="Straight Connector 832">
            <a:extLst>
              <a:ext uri="{FF2B5EF4-FFF2-40B4-BE49-F238E27FC236}">
                <a16:creationId xmlns:a16="http://schemas.microsoft.com/office/drawing/2014/main" id="{00000000-0008-0000-0500-000041030000}"/>
              </a:ext>
            </a:extLst>
          </xdr:cNvPr>
          <xdr:cNvCxnSpPr>
            <a:stCxn id="838" idx="2"/>
            <a:endCxn id="839" idx="0"/>
          </xdr:cNvCxnSpPr>
        </xdr:nvCxnSpPr>
        <xdr:spPr>
          <a:xfrm>
            <a:off x="29637936" y="14878735"/>
            <a:ext cx="0" cy="1259512"/>
          </a:xfrm>
          <a:prstGeom prst="line">
            <a:avLst/>
          </a:prstGeom>
          <a:noFill/>
          <a:ln w="38100" cap="rnd">
            <a:solidFill>
              <a:schemeClr val="bg1"/>
            </a:solidFill>
            <a:prstDash val="lgDash"/>
          </a:ln>
        </xdr:spPr>
      </xdr:cxnSp>
      <xdr:cxnSp macro="">
        <xdr:nvCxnSpPr>
          <xdr:cNvPr id="834" name="Straight Connector 833">
            <a:extLst>
              <a:ext uri="{FF2B5EF4-FFF2-40B4-BE49-F238E27FC236}">
                <a16:creationId xmlns:a16="http://schemas.microsoft.com/office/drawing/2014/main" id="{00000000-0008-0000-0500-000042030000}"/>
              </a:ext>
            </a:extLst>
          </xdr:cNvPr>
          <xdr:cNvCxnSpPr>
            <a:stCxn id="837" idx="2"/>
            <a:endCxn id="838" idx="0"/>
          </xdr:cNvCxnSpPr>
        </xdr:nvCxnSpPr>
        <xdr:spPr>
          <a:xfrm>
            <a:off x="29637936" y="11054327"/>
            <a:ext cx="0" cy="3299843"/>
          </a:xfrm>
          <a:prstGeom prst="line">
            <a:avLst/>
          </a:prstGeom>
          <a:noFill/>
          <a:ln w="38100" cap="rnd">
            <a:solidFill>
              <a:schemeClr val="bg1"/>
            </a:solidFill>
            <a:prstDash val="lgDash"/>
          </a:ln>
        </xdr:spPr>
      </xdr:cxnSp>
      <xdr:cxnSp macro="">
        <xdr:nvCxnSpPr>
          <xdr:cNvPr id="835" name="Straight Connector 834">
            <a:extLst>
              <a:ext uri="{FF2B5EF4-FFF2-40B4-BE49-F238E27FC236}">
                <a16:creationId xmlns:a16="http://schemas.microsoft.com/office/drawing/2014/main" id="{00000000-0008-0000-0500-000043030000}"/>
              </a:ext>
            </a:extLst>
          </xdr:cNvPr>
          <xdr:cNvCxnSpPr>
            <a:stCxn id="836" idx="2"/>
            <a:endCxn id="837" idx="0"/>
          </xdr:cNvCxnSpPr>
        </xdr:nvCxnSpPr>
        <xdr:spPr>
          <a:xfrm flipH="1">
            <a:off x="29637935" y="4429144"/>
            <a:ext cx="679" cy="6100618"/>
          </a:xfrm>
          <a:prstGeom prst="line">
            <a:avLst/>
          </a:prstGeom>
          <a:noFill/>
          <a:ln w="38100" cap="rnd">
            <a:solidFill>
              <a:schemeClr val="bg1"/>
            </a:solidFill>
            <a:prstDash val="lgDash"/>
          </a:ln>
        </xdr:spPr>
      </xdr:cxnSp>
      <xdr:sp macro="" textlink="">
        <xdr:nvSpPr>
          <xdr:cNvPr id="836" name="Rectangle 835">
            <a:extLst>
              <a:ext uri="{FF2B5EF4-FFF2-40B4-BE49-F238E27FC236}">
                <a16:creationId xmlns:a16="http://schemas.microsoft.com/office/drawing/2014/main" id="{00000000-0008-0000-0500-000044030000}"/>
              </a:ext>
            </a:extLst>
          </xdr:cNvPr>
          <xdr:cNvSpPr/>
        </xdr:nvSpPr>
        <xdr:spPr>
          <a:xfrm>
            <a:off x="29374193" y="3904579"/>
            <a:ext cx="528841" cy="524565"/>
          </a:xfrm>
          <a:prstGeom prst="rect">
            <a:avLst/>
          </a:prstGeom>
          <a:solidFill>
            <a:schemeClr val="accent3">
              <a:lumMod val="60000"/>
              <a:lumOff val="40000"/>
            </a:schemeClr>
          </a:solidFill>
          <a:ln w="3810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bIns="91440" rtlCol="0" anchor="ctr"/>
          <a:lstStyle/>
          <a:p>
            <a:pPr algn="ctr"/>
            <a:r>
              <a:rPr lang="en-US" sz="2000" b="1">
                <a:solidFill>
                  <a:schemeClr val="tx1"/>
                </a:solidFill>
                <a:latin typeface="Comic Sans MS" panose="030F0702030302020204" pitchFamily="66" charset="0"/>
              </a:rPr>
              <a:t>A</a:t>
            </a:r>
          </a:p>
        </xdr:txBody>
      </xdr:sp>
      <xdr:sp macro="" textlink="">
        <xdr:nvSpPr>
          <xdr:cNvPr id="837" name="Rectangle 836">
            <a:extLst>
              <a:ext uri="{FF2B5EF4-FFF2-40B4-BE49-F238E27FC236}">
                <a16:creationId xmlns:a16="http://schemas.microsoft.com/office/drawing/2014/main" id="{00000000-0008-0000-0500-000045030000}"/>
              </a:ext>
            </a:extLst>
          </xdr:cNvPr>
          <xdr:cNvSpPr/>
        </xdr:nvSpPr>
        <xdr:spPr>
          <a:xfrm>
            <a:off x="29374193" y="10529763"/>
            <a:ext cx="527484" cy="524565"/>
          </a:xfrm>
          <a:prstGeom prst="rect">
            <a:avLst/>
          </a:prstGeom>
          <a:solidFill>
            <a:srgbClr val="6699FF"/>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bIns="91440" rtlCol="0" anchor="ctr"/>
          <a:lstStyle/>
          <a:p>
            <a:pPr algn="ctr"/>
            <a:r>
              <a:rPr lang="en-US" sz="2000" b="1">
                <a:solidFill>
                  <a:schemeClr val="tx1"/>
                </a:solidFill>
                <a:latin typeface="Comic Sans MS" panose="030F0702030302020204" pitchFamily="66" charset="0"/>
              </a:rPr>
              <a:t>B</a:t>
            </a:r>
          </a:p>
        </xdr:txBody>
      </xdr:sp>
      <xdr:sp macro="" textlink="">
        <xdr:nvSpPr>
          <xdr:cNvPr id="838" name="Rectangle 837">
            <a:extLst>
              <a:ext uri="{FF2B5EF4-FFF2-40B4-BE49-F238E27FC236}">
                <a16:creationId xmlns:a16="http://schemas.microsoft.com/office/drawing/2014/main" id="{00000000-0008-0000-0500-000046030000}"/>
              </a:ext>
            </a:extLst>
          </xdr:cNvPr>
          <xdr:cNvSpPr/>
        </xdr:nvSpPr>
        <xdr:spPr>
          <a:xfrm>
            <a:off x="29374193" y="14354170"/>
            <a:ext cx="527484" cy="524565"/>
          </a:xfrm>
          <a:prstGeom prst="rect">
            <a:avLst/>
          </a:prstGeom>
          <a:solidFill>
            <a:srgbClr val="6699FF"/>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bIns="91440" rtlCol="0" anchor="ctr"/>
          <a:lstStyle/>
          <a:p>
            <a:pPr algn="ctr"/>
            <a:r>
              <a:rPr lang="en-US" sz="2000" b="1">
                <a:solidFill>
                  <a:schemeClr val="tx1"/>
                </a:solidFill>
                <a:latin typeface="Comic Sans MS" panose="030F0702030302020204" pitchFamily="66" charset="0"/>
              </a:rPr>
              <a:t>C</a:t>
            </a:r>
          </a:p>
        </xdr:txBody>
      </xdr:sp>
      <xdr:sp macro="" textlink="">
        <xdr:nvSpPr>
          <xdr:cNvPr id="839" name="Rectangle 838">
            <a:extLst>
              <a:ext uri="{FF2B5EF4-FFF2-40B4-BE49-F238E27FC236}">
                <a16:creationId xmlns:a16="http://schemas.microsoft.com/office/drawing/2014/main" id="{00000000-0008-0000-0500-000047030000}"/>
              </a:ext>
            </a:extLst>
          </xdr:cNvPr>
          <xdr:cNvSpPr/>
        </xdr:nvSpPr>
        <xdr:spPr>
          <a:xfrm>
            <a:off x="29374193" y="16138246"/>
            <a:ext cx="527484" cy="524564"/>
          </a:xfrm>
          <a:prstGeom prst="rect">
            <a:avLst/>
          </a:prstGeom>
          <a:solidFill>
            <a:schemeClr val="accent3">
              <a:lumMod val="60000"/>
              <a:lumOff val="40000"/>
            </a:schemeClr>
          </a:solidFill>
          <a:ln w="3810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bIns="91440" rtlCol="0" anchor="ctr"/>
          <a:lstStyle/>
          <a:p>
            <a:pPr algn="ctr"/>
            <a:r>
              <a:rPr lang="en-US" sz="2000" b="1">
                <a:solidFill>
                  <a:schemeClr val="tx1"/>
                </a:solidFill>
                <a:latin typeface="Comic Sans MS" panose="030F0702030302020204" pitchFamily="66" charset="0"/>
              </a:rPr>
              <a:t>D</a:t>
            </a:r>
          </a:p>
        </xdr:txBody>
      </xdr:sp>
      <xdr:sp macro="" textlink="">
        <xdr:nvSpPr>
          <xdr:cNvPr id="840" name="TextBox 839">
            <a:extLst>
              <a:ext uri="{FF2B5EF4-FFF2-40B4-BE49-F238E27FC236}">
                <a16:creationId xmlns:a16="http://schemas.microsoft.com/office/drawing/2014/main" id="{00000000-0008-0000-0500-000048030000}"/>
              </a:ext>
            </a:extLst>
          </xdr:cNvPr>
          <xdr:cNvSpPr txBox="1"/>
        </xdr:nvSpPr>
        <xdr:spPr>
          <a:xfrm rot="16200000">
            <a:off x="27573511" y="12330680"/>
            <a:ext cx="3313913" cy="7618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800" b="1" i="1">
                <a:solidFill>
                  <a:schemeClr val="bg1"/>
                </a:solidFill>
                <a:latin typeface="Comic Sans MS" panose="030F0702030302020204" pitchFamily="66" charset="0"/>
              </a:rPr>
              <a:t>Math</a:t>
            </a:r>
            <a:r>
              <a:rPr lang="en-US" sz="1800" b="1" i="1" baseline="0">
                <a:solidFill>
                  <a:schemeClr val="bg1"/>
                </a:solidFill>
                <a:latin typeface="Comic Sans MS" panose="030F0702030302020204" pitchFamily="66" charset="0"/>
              </a:rPr>
              <a:t> Line - See  TC-01 for Continuation</a:t>
            </a:r>
            <a:endParaRPr lang="en-US" sz="1800" b="1" i="1">
              <a:solidFill>
                <a:schemeClr val="bg1"/>
              </a:solidFill>
              <a:latin typeface="Comic Sans MS" panose="030F0702030302020204" pitchFamily="66" charset="0"/>
            </a:endParaRPr>
          </a:p>
        </xdr:txBody>
      </xdr:sp>
    </xdr:grpSp>
    <xdr:clientData/>
  </xdr:twoCellAnchor>
  <xdr:twoCellAnchor>
    <xdr:from>
      <xdr:col>101</xdr:col>
      <xdr:colOff>1</xdr:colOff>
      <xdr:row>8</xdr:row>
      <xdr:rowOff>266648</xdr:rowOff>
    </xdr:from>
    <xdr:to>
      <xdr:col>110</xdr:col>
      <xdr:colOff>17976</xdr:colOff>
      <xdr:row>9</xdr:row>
      <xdr:rowOff>15</xdr:rowOff>
    </xdr:to>
    <xdr:cxnSp macro="">
      <xdr:nvCxnSpPr>
        <xdr:cNvPr id="841" name="Elbow Connector 813">
          <a:extLst>
            <a:ext uri="{FF2B5EF4-FFF2-40B4-BE49-F238E27FC236}">
              <a16:creationId xmlns:a16="http://schemas.microsoft.com/office/drawing/2014/main" id="{00000000-0008-0000-0500-000049030000}"/>
            </a:ext>
          </a:extLst>
        </xdr:cNvPr>
        <xdr:cNvCxnSpPr>
          <a:stCxn id="827" idx="1"/>
          <a:endCxn id="889" idx="3"/>
        </xdr:cNvCxnSpPr>
      </xdr:nvCxnSpPr>
      <xdr:spPr>
        <a:xfrm rot="10800000" flipV="1">
          <a:off x="26936701" y="2400248"/>
          <a:ext cx="2418275" cy="67"/>
        </a:xfrm>
        <a:prstGeom prst="bentConnector3">
          <a:avLst>
            <a:gd name="adj1" fmla="val 50000"/>
          </a:avLst>
        </a:prstGeom>
        <a:noFill/>
        <a:ln w="38100" cap="rnd">
          <a:solidFill>
            <a:schemeClr val="accent3"/>
          </a:solidFill>
        </a:ln>
      </xdr:spPr>
    </xdr:cxnSp>
    <xdr:clientData/>
  </xdr:twoCellAnchor>
  <xdr:twoCellAnchor>
    <xdr:from>
      <xdr:col>100</xdr:col>
      <xdr:colOff>270509</xdr:colOff>
      <xdr:row>30</xdr:row>
      <xdr:rowOff>17</xdr:rowOff>
    </xdr:from>
    <xdr:to>
      <xdr:col>110</xdr:col>
      <xdr:colOff>17828</xdr:colOff>
      <xdr:row>35</xdr:row>
      <xdr:rowOff>7576</xdr:rowOff>
    </xdr:to>
    <xdr:cxnSp macro="">
      <xdr:nvCxnSpPr>
        <xdr:cNvPr id="842" name="Elbow Connector 2152">
          <a:extLst>
            <a:ext uri="{FF2B5EF4-FFF2-40B4-BE49-F238E27FC236}">
              <a16:creationId xmlns:a16="http://schemas.microsoft.com/office/drawing/2014/main" id="{00000000-0008-0000-0500-00004A030000}"/>
            </a:ext>
          </a:extLst>
        </xdr:cNvPr>
        <xdr:cNvCxnSpPr>
          <a:stCxn id="935" idx="3"/>
          <a:endCxn id="828" idx="1"/>
        </xdr:cNvCxnSpPr>
      </xdr:nvCxnSpPr>
      <xdr:spPr>
        <a:xfrm>
          <a:off x="27575509" y="7810517"/>
          <a:ext cx="2477819" cy="1309309"/>
        </a:xfrm>
        <a:prstGeom prst="bentConnector3">
          <a:avLst>
            <a:gd name="adj1" fmla="val 65889"/>
          </a:avLst>
        </a:prstGeom>
        <a:noFill/>
        <a:ln w="38100" cap="rnd">
          <a:solidFill>
            <a:srgbClr val="0070C0"/>
          </a:solidFill>
          <a:prstDash val="dash"/>
        </a:ln>
      </xdr:spPr>
    </xdr:cxnSp>
    <xdr:clientData/>
  </xdr:twoCellAnchor>
  <xdr:twoCellAnchor>
    <xdr:from>
      <xdr:col>101</xdr:col>
      <xdr:colOff>0</xdr:colOff>
      <xdr:row>41</xdr:row>
      <xdr:rowOff>219809</xdr:rowOff>
    </xdr:from>
    <xdr:to>
      <xdr:col>110</xdr:col>
      <xdr:colOff>19731</xdr:colOff>
      <xdr:row>49</xdr:row>
      <xdr:rowOff>227415</xdr:rowOff>
    </xdr:to>
    <xdr:cxnSp macro="">
      <xdr:nvCxnSpPr>
        <xdr:cNvPr id="843" name="Elbow Connector 2152">
          <a:extLst>
            <a:ext uri="{FF2B5EF4-FFF2-40B4-BE49-F238E27FC236}">
              <a16:creationId xmlns:a16="http://schemas.microsoft.com/office/drawing/2014/main" id="{00000000-0008-0000-0500-00004B030000}"/>
            </a:ext>
          </a:extLst>
        </xdr:cNvPr>
        <xdr:cNvCxnSpPr/>
      </xdr:nvCxnSpPr>
      <xdr:spPr>
        <a:xfrm>
          <a:off x="27380712" y="11034347"/>
          <a:ext cx="2459596" cy="2117760"/>
        </a:xfrm>
        <a:prstGeom prst="bentConnector3">
          <a:avLst>
            <a:gd name="adj1" fmla="val 66980"/>
          </a:avLst>
        </a:prstGeom>
        <a:noFill/>
        <a:ln w="38100" cap="rnd">
          <a:solidFill>
            <a:srgbClr val="0070C0"/>
          </a:solidFill>
          <a:prstDash val="dash"/>
        </a:ln>
      </xdr:spPr>
    </xdr:cxnSp>
    <xdr:clientData/>
  </xdr:twoCellAnchor>
  <xdr:twoCellAnchor>
    <xdr:from>
      <xdr:col>101</xdr:col>
      <xdr:colOff>2539</xdr:colOff>
      <xdr:row>51</xdr:row>
      <xdr:rowOff>263604</xdr:rowOff>
    </xdr:from>
    <xdr:to>
      <xdr:col>110</xdr:col>
      <xdr:colOff>17975</xdr:colOff>
      <xdr:row>56</xdr:row>
      <xdr:rowOff>266640</xdr:rowOff>
    </xdr:to>
    <xdr:cxnSp macro="">
      <xdr:nvCxnSpPr>
        <xdr:cNvPr id="844" name="Elbow Connector 813">
          <a:extLst>
            <a:ext uri="{FF2B5EF4-FFF2-40B4-BE49-F238E27FC236}">
              <a16:creationId xmlns:a16="http://schemas.microsoft.com/office/drawing/2014/main" id="{00000000-0008-0000-0500-00004C030000}"/>
            </a:ext>
          </a:extLst>
        </xdr:cNvPr>
        <xdr:cNvCxnSpPr>
          <a:stCxn id="830" idx="1"/>
          <a:endCxn id="1072" idx="3"/>
        </xdr:cNvCxnSpPr>
      </xdr:nvCxnSpPr>
      <xdr:spPr>
        <a:xfrm rot="10800000">
          <a:off x="26939239" y="13865304"/>
          <a:ext cx="2415736" cy="1336536"/>
        </a:xfrm>
        <a:prstGeom prst="bentConnector3">
          <a:avLst>
            <a:gd name="adj1" fmla="val 50000"/>
          </a:avLst>
        </a:prstGeom>
        <a:noFill/>
        <a:ln w="38100" cap="rnd">
          <a:solidFill>
            <a:schemeClr val="accent3"/>
          </a:solidFill>
        </a:ln>
      </xdr:spPr>
    </xdr:cxnSp>
    <xdr:clientData/>
  </xdr:twoCellAnchor>
  <xdr:twoCellAnchor>
    <xdr:from>
      <xdr:col>95</xdr:col>
      <xdr:colOff>1</xdr:colOff>
      <xdr:row>7</xdr:row>
      <xdr:rowOff>0</xdr:rowOff>
    </xdr:from>
    <xdr:to>
      <xdr:col>101</xdr:col>
      <xdr:colOff>0</xdr:colOff>
      <xdr:row>13</xdr:row>
      <xdr:rowOff>0</xdr:rowOff>
    </xdr:to>
    <xdr:grpSp>
      <xdr:nvGrpSpPr>
        <xdr:cNvPr id="872" name="Group 871">
          <a:extLst>
            <a:ext uri="{FF2B5EF4-FFF2-40B4-BE49-F238E27FC236}">
              <a16:creationId xmlns:a16="http://schemas.microsoft.com/office/drawing/2014/main" id="{00000000-0008-0000-0500-000068030000}"/>
            </a:ext>
          </a:extLst>
        </xdr:cNvPr>
        <xdr:cNvGrpSpPr/>
      </xdr:nvGrpSpPr>
      <xdr:grpSpPr>
        <a:xfrm>
          <a:off x="25336501" y="1866900"/>
          <a:ext cx="1600199" cy="1600200"/>
          <a:chOff x="2438410" y="1691640"/>
          <a:chExt cx="1645932" cy="1645927"/>
        </a:xfrm>
      </xdr:grpSpPr>
      <xdr:sp macro="" textlink="">
        <xdr:nvSpPr>
          <xdr:cNvPr id="873" name="Rectangle 872">
            <a:extLst>
              <a:ext uri="{FF2B5EF4-FFF2-40B4-BE49-F238E27FC236}">
                <a16:creationId xmlns:a16="http://schemas.microsoft.com/office/drawing/2014/main" id="{00000000-0008-0000-0500-00006903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74" name="Straight Connector 873">
            <a:extLst>
              <a:ext uri="{FF2B5EF4-FFF2-40B4-BE49-F238E27FC236}">
                <a16:creationId xmlns:a16="http://schemas.microsoft.com/office/drawing/2014/main" id="{00000000-0008-0000-0500-00006A03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875" name="Oval 874">
            <a:extLst>
              <a:ext uri="{FF2B5EF4-FFF2-40B4-BE49-F238E27FC236}">
                <a16:creationId xmlns:a16="http://schemas.microsoft.com/office/drawing/2014/main" id="{00000000-0008-0000-0500-00006B03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76" name="Oval 875">
            <a:extLst>
              <a:ext uri="{FF2B5EF4-FFF2-40B4-BE49-F238E27FC236}">
                <a16:creationId xmlns:a16="http://schemas.microsoft.com/office/drawing/2014/main" id="{00000000-0008-0000-0500-00006C03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77" name="TextBox 27">
            <a:extLst>
              <a:ext uri="{FF2B5EF4-FFF2-40B4-BE49-F238E27FC236}">
                <a16:creationId xmlns:a16="http://schemas.microsoft.com/office/drawing/2014/main" id="{00000000-0008-0000-0500-00006D03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878" name="TextBox 38">
            <a:extLst>
              <a:ext uri="{FF2B5EF4-FFF2-40B4-BE49-F238E27FC236}">
                <a16:creationId xmlns:a16="http://schemas.microsoft.com/office/drawing/2014/main" id="{00000000-0008-0000-0500-00006E03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879" name="TextBox 40">
            <a:extLst>
              <a:ext uri="{FF2B5EF4-FFF2-40B4-BE49-F238E27FC236}">
                <a16:creationId xmlns:a16="http://schemas.microsoft.com/office/drawing/2014/main" id="{00000000-0008-0000-0500-00006F03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880" name="TextBox 41">
            <a:extLst>
              <a:ext uri="{FF2B5EF4-FFF2-40B4-BE49-F238E27FC236}">
                <a16:creationId xmlns:a16="http://schemas.microsoft.com/office/drawing/2014/main" id="{00000000-0008-0000-0500-00007003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881" name="Straight Connector 880">
            <a:extLst>
              <a:ext uri="{FF2B5EF4-FFF2-40B4-BE49-F238E27FC236}">
                <a16:creationId xmlns:a16="http://schemas.microsoft.com/office/drawing/2014/main" id="{00000000-0008-0000-0500-00007103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882" name="Straight Connector 881">
            <a:extLst>
              <a:ext uri="{FF2B5EF4-FFF2-40B4-BE49-F238E27FC236}">
                <a16:creationId xmlns:a16="http://schemas.microsoft.com/office/drawing/2014/main" id="{00000000-0008-0000-0500-00007203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883" name="Straight Connector 882">
            <a:extLst>
              <a:ext uri="{FF2B5EF4-FFF2-40B4-BE49-F238E27FC236}">
                <a16:creationId xmlns:a16="http://schemas.microsoft.com/office/drawing/2014/main" id="{00000000-0008-0000-0500-00007303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884" name="Oval 883">
            <a:extLst>
              <a:ext uri="{FF2B5EF4-FFF2-40B4-BE49-F238E27FC236}">
                <a16:creationId xmlns:a16="http://schemas.microsoft.com/office/drawing/2014/main" id="{00000000-0008-0000-0500-00007403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85" name="Straight Connector 884">
            <a:extLst>
              <a:ext uri="{FF2B5EF4-FFF2-40B4-BE49-F238E27FC236}">
                <a16:creationId xmlns:a16="http://schemas.microsoft.com/office/drawing/2014/main" id="{00000000-0008-0000-0500-000075030000}"/>
              </a:ext>
            </a:extLst>
          </xdr:cNvPr>
          <xdr:cNvCxnSpPr>
            <a:cxnSpLocks/>
            <a:stCxn id="879" idx="3"/>
            <a:endCxn id="889"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886" name="Straight Connector 885">
            <a:extLst>
              <a:ext uri="{FF2B5EF4-FFF2-40B4-BE49-F238E27FC236}">
                <a16:creationId xmlns:a16="http://schemas.microsoft.com/office/drawing/2014/main" id="{00000000-0008-0000-0500-00007603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887" name="Straight Connector 886">
            <a:extLst>
              <a:ext uri="{FF2B5EF4-FFF2-40B4-BE49-F238E27FC236}">
                <a16:creationId xmlns:a16="http://schemas.microsoft.com/office/drawing/2014/main" id="{00000000-0008-0000-0500-000077030000}"/>
              </a:ext>
            </a:extLst>
          </xdr:cNvPr>
          <xdr:cNvCxnSpPr/>
        </xdr:nvCxnSpPr>
        <xdr:spPr>
          <a:xfrm>
            <a:off x="3535708" y="3337567"/>
            <a:ext cx="548610" cy="0"/>
          </a:xfrm>
          <a:prstGeom prst="line">
            <a:avLst/>
          </a:prstGeom>
          <a:noFill/>
          <a:ln w="38100" cap="rnd">
            <a:solidFill>
              <a:schemeClr val="accent4"/>
            </a:solidFill>
          </a:ln>
        </xdr:spPr>
      </xdr:cxnSp>
      <xdr:cxnSp macro="">
        <xdr:nvCxnSpPr>
          <xdr:cNvPr id="888" name="Straight Connector 887">
            <a:extLst>
              <a:ext uri="{FF2B5EF4-FFF2-40B4-BE49-F238E27FC236}">
                <a16:creationId xmlns:a16="http://schemas.microsoft.com/office/drawing/2014/main" id="{00000000-0008-0000-0500-00007803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889" name="TextBox 39">
            <a:extLst>
              <a:ext uri="{FF2B5EF4-FFF2-40B4-BE49-F238E27FC236}">
                <a16:creationId xmlns:a16="http://schemas.microsoft.com/office/drawing/2014/main" id="{00000000-0008-0000-0500-00007903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93</xdr:col>
      <xdr:colOff>0</xdr:colOff>
      <xdr:row>12</xdr:row>
      <xdr:rowOff>1</xdr:rowOff>
    </xdr:from>
    <xdr:to>
      <xdr:col>95</xdr:col>
      <xdr:colOff>25</xdr:colOff>
      <xdr:row>13</xdr:row>
      <xdr:rowOff>90</xdr:rowOff>
    </xdr:to>
    <xdr:cxnSp macro="">
      <xdr:nvCxnSpPr>
        <xdr:cNvPr id="890" name="Elbow Connector 444">
          <a:extLst>
            <a:ext uri="{FF2B5EF4-FFF2-40B4-BE49-F238E27FC236}">
              <a16:creationId xmlns:a16="http://schemas.microsoft.com/office/drawing/2014/main" id="{00000000-0008-0000-0500-00007A030000}"/>
            </a:ext>
          </a:extLst>
        </xdr:cNvPr>
        <xdr:cNvCxnSpPr>
          <a:stCxn id="623" idx="0"/>
          <a:endCxn id="880" idx="1"/>
        </xdr:cNvCxnSpPr>
      </xdr:nvCxnSpPr>
      <xdr:spPr>
        <a:xfrm flipV="1">
          <a:off x="25157430" y="3154681"/>
          <a:ext cx="541045" cy="262979"/>
        </a:xfrm>
        <a:prstGeom prst="bentConnector3">
          <a:avLst>
            <a:gd name="adj1" fmla="val 50000"/>
          </a:avLst>
        </a:prstGeom>
        <a:noFill/>
        <a:ln w="38100" cap="rnd">
          <a:solidFill>
            <a:srgbClr val="0070C0"/>
          </a:solidFill>
          <a:prstDash val="dash"/>
        </a:ln>
      </xdr:spPr>
    </xdr:cxnSp>
    <xdr:clientData/>
  </xdr:twoCellAnchor>
  <xdr:twoCellAnchor>
    <xdr:from>
      <xdr:col>208</xdr:col>
      <xdr:colOff>0</xdr:colOff>
      <xdr:row>2</xdr:row>
      <xdr:rowOff>2812</xdr:rowOff>
    </xdr:from>
    <xdr:to>
      <xdr:col>213</xdr:col>
      <xdr:colOff>258402</xdr:colOff>
      <xdr:row>9</xdr:row>
      <xdr:rowOff>0</xdr:rowOff>
    </xdr:to>
    <xdr:grpSp>
      <xdr:nvGrpSpPr>
        <xdr:cNvPr id="891" name="Group 890">
          <a:extLst>
            <a:ext uri="{FF2B5EF4-FFF2-40B4-BE49-F238E27FC236}">
              <a16:creationId xmlns:a16="http://schemas.microsoft.com/office/drawing/2014/main" id="{00000000-0008-0000-0500-00007B030000}"/>
            </a:ext>
          </a:extLst>
        </xdr:cNvPr>
        <xdr:cNvGrpSpPr/>
      </xdr:nvGrpSpPr>
      <xdr:grpSpPr>
        <a:xfrm>
          <a:off x="55473600" y="536212"/>
          <a:ext cx="1591902" cy="1864088"/>
          <a:chOff x="23660653" y="8655327"/>
          <a:chExt cx="1570164" cy="1835976"/>
        </a:xfrm>
      </xdr:grpSpPr>
      <xdr:grpSp>
        <xdr:nvGrpSpPr>
          <xdr:cNvPr id="892" name="Group 891">
            <a:extLst>
              <a:ext uri="{FF2B5EF4-FFF2-40B4-BE49-F238E27FC236}">
                <a16:creationId xmlns:a16="http://schemas.microsoft.com/office/drawing/2014/main" id="{00000000-0008-0000-0500-00007C030000}"/>
              </a:ext>
            </a:extLst>
          </xdr:cNvPr>
          <xdr:cNvGrpSpPr/>
        </xdr:nvGrpSpPr>
        <xdr:grpSpPr>
          <a:xfrm>
            <a:off x="23660653" y="8655327"/>
            <a:ext cx="1570164" cy="1049130"/>
            <a:chOff x="11405886" y="3448291"/>
            <a:chExt cx="1591519" cy="1061013"/>
          </a:xfrm>
        </xdr:grpSpPr>
        <xdr:sp macro="" textlink="">
          <xdr:nvSpPr>
            <xdr:cNvPr id="897" name="Rectangle 896">
              <a:extLst>
                <a:ext uri="{FF2B5EF4-FFF2-40B4-BE49-F238E27FC236}">
                  <a16:creationId xmlns:a16="http://schemas.microsoft.com/office/drawing/2014/main" id="{00000000-0008-0000-0500-00008103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98" name="Straight Connector 897">
              <a:extLst>
                <a:ext uri="{FF2B5EF4-FFF2-40B4-BE49-F238E27FC236}">
                  <a16:creationId xmlns:a16="http://schemas.microsoft.com/office/drawing/2014/main" id="{00000000-0008-0000-0500-000082030000}"/>
                </a:ext>
              </a:extLst>
            </xdr:cNvPr>
            <xdr:cNvCxnSpPr>
              <a:stCxn id="897" idx="2"/>
            </xdr:cNvCxnSpPr>
          </xdr:nvCxnSpPr>
          <xdr:spPr>
            <a:xfrm>
              <a:off x="12201646" y="4244051"/>
              <a:ext cx="9" cy="265253"/>
            </a:xfrm>
            <a:prstGeom prst="line">
              <a:avLst/>
            </a:prstGeom>
            <a:noFill/>
            <a:ln w="38100" cap="rnd">
              <a:solidFill>
                <a:schemeClr val="accent4"/>
              </a:solidFill>
            </a:ln>
          </xdr:spPr>
        </xdr:cxnSp>
        <xdr:grpSp>
          <xdr:nvGrpSpPr>
            <xdr:cNvPr id="899" name="Group 898">
              <a:extLst>
                <a:ext uri="{FF2B5EF4-FFF2-40B4-BE49-F238E27FC236}">
                  <a16:creationId xmlns:a16="http://schemas.microsoft.com/office/drawing/2014/main" id="{00000000-0008-0000-0500-000083030000}"/>
                </a:ext>
              </a:extLst>
            </xdr:cNvPr>
            <xdr:cNvGrpSpPr/>
          </xdr:nvGrpSpPr>
          <xdr:grpSpPr>
            <a:xfrm>
              <a:off x="11519768" y="3528434"/>
              <a:ext cx="1363755" cy="635475"/>
              <a:chOff x="11518369" y="3553257"/>
              <a:chExt cx="1363755" cy="635475"/>
            </a:xfrm>
          </xdr:grpSpPr>
          <xdr:sp macro="" textlink="">
            <xdr:nvSpPr>
              <xdr:cNvPr id="900" name="Rounded Rectangle 1790">
                <a:extLst>
                  <a:ext uri="{FF2B5EF4-FFF2-40B4-BE49-F238E27FC236}">
                    <a16:creationId xmlns:a16="http://schemas.microsoft.com/office/drawing/2014/main" id="{00000000-0008-0000-0500-00008403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901" name="Freeform 1791">
                <a:extLst>
                  <a:ext uri="{FF2B5EF4-FFF2-40B4-BE49-F238E27FC236}">
                    <a16:creationId xmlns:a16="http://schemas.microsoft.com/office/drawing/2014/main" id="{00000000-0008-0000-0500-00008503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902" name="Group 901">
                <a:extLst>
                  <a:ext uri="{FF2B5EF4-FFF2-40B4-BE49-F238E27FC236}">
                    <a16:creationId xmlns:a16="http://schemas.microsoft.com/office/drawing/2014/main" id="{00000000-0008-0000-0500-000086030000}"/>
                  </a:ext>
                </a:extLst>
              </xdr:cNvPr>
              <xdr:cNvGrpSpPr/>
            </xdr:nvGrpSpPr>
            <xdr:grpSpPr>
              <a:xfrm>
                <a:off x="11634489" y="3942308"/>
                <a:ext cx="1135136" cy="111368"/>
                <a:chOff x="2807181" y="3520439"/>
                <a:chExt cx="911405" cy="94549"/>
              </a:xfrm>
            </xdr:grpSpPr>
            <xdr:cxnSp macro="">
              <xdr:nvCxnSpPr>
                <xdr:cNvPr id="905" name="Straight Connector 904">
                  <a:extLst>
                    <a:ext uri="{FF2B5EF4-FFF2-40B4-BE49-F238E27FC236}">
                      <a16:creationId xmlns:a16="http://schemas.microsoft.com/office/drawing/2014/main" id="{00000000-0008-0000-0500-00008903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906" name="Straight Connector 905">
                  <a:extLst>
                    <a:ext uri="{FF2B5EF4-FFF2-40B4-BE49-F238E27FC236}">
                      <a16:creationId xmlns:a16="http://schemas.microsoft.com/office/drawing/2014/main" id="{00000000-0008-0000-0500-00008A03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907" name="Straight Connector 906">
                  <a:extLst>
                    <a:ext uri="{FF2B5EF4-FFF2-40B4-BE49-F238E27FC236}">
                      <a16:creationId xmlns:a16="http://schemas.microsoft.com/office/drawing/2014/main" id="{00000000-0008-0000-0500-00008B03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908" name="Straight Connector 907">
                  <a:extLst>
                    <a:ext uri="{FF2B5EF4-FFF2-40B4-BE49-F238E27FC236}">
                      <a16:creationId xmlns:a16="http://schemas.microsoft.com/office/drawing/2014/main" id="{00000000-0008-0000-0500-00008C03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909" name="Straight Connector 908">
                  <a:extLst>
                    <a:ext uri="{FF2B5EF4-FFF2-40B4-BE49-F238E27FC236}">
                      <a16:creationId xmlns:a16="http://schemas.microsoft.com/office/drawing/2014/main" id="{00000000-0008-0000-0500-00008D03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910" name="Straight Connector 909">
                  <a:extLst>
                    <a:ext uri="{FF2B5EF4-FFF2-40B4-BE49-F238E27FC236}">
                      <a16:creationId xmlns:a16="http://schemas.microsoft.com/office/drawing/2014/main" id="{00000000-0008-0000-0500-00008E03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911" name="Straight Connector 910">
                  <a:extLst>
                    <a:ext uri="{FF2B5EF4-FFF2-40B4-BE49-F238E27FC236}">
                      <a16:creationId xmlns:a16="http://schemas.microsoft.com/office/drawing/2014/main" id="{00000000-0008-0000-0500-00008F03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912" name="Straight Connector 911">
                  <a:extLst>
                    <a:ext uri="{FF2B5EF4-FFF2-40B4-BE49-F238E27FC236}">
                      <a16:creationId xmlns:a16="http://schemas.microsoft.com/office/drawing/2014/main" id="{00000000-0008-0000-0500-00009003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913" name="Straight Connector 912">
                  <a:extLst>
                    <a:ext uri="{FF2B5EF4-FFF2-40B4-BE49-F238E27FC236}">
                      <a16:creationId xmlns:a16="http://schemas.microsoft.com/office/drawing/2014/main" id="{00000000-0008-0000-0500-00009103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914" name="Straight Connector 913">
                  <a:extLst>
                    <a:ext uri="{FF2B5EF4-FFF2-40B4-BE49-F238E27FC236}">
                      <a16:creationId xmlns:a16="http://schemas.microsoft.com/office/drawing/2014/main" id="{00000000-0008-0000-0500-00009203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915" name="Straight Connector 914">
                  <a:extLst>
                    <a:ext uri="{FF2B5EF4-FFF2-40B4-BE49-F238E27FC236}">
                      <a16:creationId xmlns:a16="http://schemas.microsoft.com/office/drawing/2014/main" id="{00000000-0008-0000-0500-00009303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916" name="Straight Connector 915">
                  <a:extLst>
                    <a:ext uri="{FF2B5EF4-FFF2-40B4-BE49-F238E27FC236}">
                      <a16:creationId xmlns:a16="http://schemas.microsoft.com/office/drawing/2014/main" id="{00000000-0008-0000-0500-00009403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917" name="Straight Connector 916">
                  <a:extLst>
                    <a:ext uri="{FF2B5EF4-FFF2-40B4-BE49-F238E27FC236}">
                      <a16:creationId xmlns:a16="http://schemas.microsoft.com/office/drawing/2014/main" id="{00000000-0008-0000-0500-00009503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903" name="Straight Connector 902">
                <a:extLst>
                  <a:ext uri="{FF2B5EF4-FFF2-40B4-BE49-F238E27FC236}">
                    <a16:creationId xmlns:a16="http://schemas.microsoft.com/office/drawing/2014/main" id="{00000000-0008-0000-0500-00008703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904" name="Straight Connector 903">
                <a:extLst>
                  <a:ext uri="{FF2B5EF4-FFF2-40B4-BE49-F238E27FC236}">
                    <a16:creationId xmlns:a16="http://schemas.microsoft.com/office/drawing/2014/main" id="{00000000-0008-0000-0500-00008803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grpSp>
        <xdr:nvGrpSpPr>
          <xdr:cNvPr id="893" name="Group 892">
            <a:extLst>
              <a:ext uri="{FF2B5EF4-FFF2-40B4-BE49-F238E27FC236}">
                <a16:creationId xmlns:a16="http://schemas.microsoft.com/office/drawing/2014/main" id="{00000000-0008-0000-0500-00007D030000}"/>
              </a:ext>
            </a:extLst>
          </xdr:cNvPr>
          <xdr:cNvGrpSpPr/>
        </xdr:nvGrpSpPr>
        <xdr:grpSpPr>
          <a:xfrm>
            <a:off x="23660653" y="9442174"/>
            <a:ext cx="1570164" cy="1049129"/>
            <a:chOff x="11430000" y="2126512"/>
            <a:chExt cx="1594884" cy="1063253"/>
          </a:xfrm>
        </xdr:grpSpPr>
        <xdr:sp macro="" textlink="">
          <xdr:nvSpPr>
            <xdr:cNvPr id="894" name="Rectangle 893">
              <a:extLst>
                <a:ext uri="{FF2B5EF4-FFF2-40B4-BE49-F238E27FC236}">
                  <a16:creationId xmlns:a16="http://schemas.microsoft.com/office/drawing/2014/main" id="{00000000-0008-0000-0500-00007E03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95" name="Rounded Rectangle 1785">
              <a:extLst>
                <a:ext uri="{FF2B5EF4-FFF2-40B4-BE49-F238E27FC236}">
                  <a16:creationId xmlns:a16="http://schemas.microsoft.com/office/drawing/2014/main" id="{00000000-0008-0000-0500-00007F03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896" name="Straight Connector 895">
              <a:extLst>
                <a:ext uri="{FF2B5EF4-FFF2-40B4-BE49-F238E27FC236}">
                  <a16:creationId xmlns:a16="http://schemas.microsoft.com/office/drawing/2014/main" id="{00000000-0008-0000-0500-000080030000}"/>
                </a:ext>
              </a:extLst>
            </xdr:cNvPr>
            <xdr:cNvCxnSpPr>
              <a:stCxn id="894" idx="2"/>
            </xdr:cNvCxnSpPr>
          </xdr:nvCxnSpPr>
          <xdr:spPr>
            <a:xfrm>
              <a:off x="12227442" y="2923953"/>
              <a:ext cx="0" cy="265812"/>
            </a:xfrm>
            <a:prstGeom prst="line">
              <a:avLst/>
            </a:prstGeom>
            <a:noFill/>
            <a:ln w="38100" cap="rnd">
              <a:solidFill>
                <a:schemeClr val="accent4"/>
              </a:solidFill>
            </a:ln>
          </xdr:spPr>
        </xdr:cxnSp>
      </xdr:grpSp>
    </xdr:grpSp>
    <xdr:clientData/>
  </xdr:twoCellAnchor>
  <xdr:twoCellAnchor>
    <xdr:from>
      <xdr:col>95</xdr:col>
      <xdr:colOff>0</xdr:colOff>
      <xdr:row>28</xdr:row>
      <xdr:rowOff>1</xdr:rowOff>
    </xdr:from>
    <xdr:to>
      <xdr:col>100</xdr:col>
      <xdr:colOff>270509</xdr:colOff>
      <xdr:row>34</xdr:row>
      <xdr:rowOff>0</xdr:rowOff>
    </xdr:to>
    <xdr:grpSp>
      <xdr:nvGrpSpPr>
        <xdr:cNvPr id="918" name="Group 917">
          <a:extLst>
            <a:ext uri="{FF2B5EF4-FFF2-40B4-BE49-F238E27FC236}">
              <a16:creationId xmlns:a16="http://schemas.microsoft.com/office/drawing/2014/main" id="{00000000-0008-0000-0500-000096030000}"/>
            </a:ext>
          </a:extLst>
        </xdr:cNvPr>
        <xdr:cNvGrpSpPr/>
      </xdr:nvGrpSpPr>
      <xdr:grpSpPr>
        <a:xfrm>
          <a:off x="25336500" y="7467601"/>
          <a:ext cx="1604009" cy="1600199"/>
          <a:chOff x="2438410" y="1691640"/>
          <a:chExt cx="1645932" cy="1645927"/>
        </a:xfrm>
      </xdr:grpSpPr>
      <xdr:sp macro="" textlink="">
        <xdr:nvSpPr>
          <xdr:cNvPr id="919" name="Rectangle 918">
            <a:extLst>
              <a:ext uri="{FF2B5EF4-FFF2-40B4-BE49-F238E27FC236}">
                <a16:creationId xmlns:a16="http://schemas.microsoft.com/office/drawing/2014/main" id="{00000000-0008-0000-0500-00009703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920" name="Straight Connector 919">
            <a:extLst>
              <a:ext uri="{FF2B5EF4-FFF2-40B4-BE49-F238E27FC236}">
                <a16:creationId xmlns:a16="http://schemas.microsoft.com/office/drawing/2014/main" id="{00000000-0008-0000-0500-00009803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921" name="Oval 920">
            <a:extLst>
              <a:ext uri="{FF2B5EF4-FFF2-40B4-BE49-F238E27FC236}">
                <a16:creationId xmlns:a16="http://schemas.microsoft.com/office/drawing/2014/main" id="{00000000-0008-0000-0500-00009903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922" name="Oval 921">
            <a:extLst>
              <a:ext uri="{FF2B5EF4-FFF2-40B4-BE49-F238E27FC236}">
                <a16:creationId xmlns:a16="http://schemas.microsoft.com/office/drawing/2014/main" id="{00000000-0008-0000-0500-00009A03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923" name="TextBox 27">
            <a:extLst>
              <a:ext uri="{FF2B5EF4-FFF2-40B4-BE49-F238E27FC236}">
                <a16:creationId xmlns:a16="http://schemas.microsoft.com/office/drawing/2014/main" id="{00000000-0008-0000-0500-00009B03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924" name="TextBox 38">
            <a:extLst>
              <a:ext uri="{FF2B5EF4-FFF2-40B4-BE49-F238E27FC236}">
                <a16:creationId xmlns:a16="http://schemas.microsoft.com/office/drawing/2014/main" id="{00000000-0008-0000-0500-00009C03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925" name="TextBox 40">
            <a:extLst>
              <a:ext uri="{FF2B5EF4-FFF2-40B4-BE49-F238E27FC236}">
                <a16:creationId xmlns:a16="http://schemas.microsoft.com/office/drawing/2014/main" id="{00000000-0008-0000-0500-00009D03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926" name="TextBox 41">
            <a:extLst>
              <a:ext uri="{FF2B5EF4-FFF2-40B4-BE49-F238E27FC236}">
                <a16:creationId xmlns:a16="http://schemas.microsoft.com/office/drawing/2014/main" id="{00000000-0008-0000-0500-00009E03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927" name="Straight Connector 926">
            <a:extLst>
              <a:ext uri="{FF2B5EF4-FFF2-40B4-BE49-F238E27FC236}">
                <a16:creationId xmlns:a16="http://schemas.microsoft.com/office/drawing/2014/main" id="{00000000-0008-0000-0500-00009F03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928" name="Straight Connector 927">
            <a:extLst>
              <a:ext uri="{FF2B5EF4-FFF2-40B4-BE49-F238E27FC236}">
                <a16:creationId xmlns:a16="http://schemas.microsoft.com/office/drawing/2014/main" id="{00000000-0008-0000-0500-0000A003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929" name="Straight Connector 928">
            <a:extLst>
              <a:ext uri="{FF2B5EF4-FFF2-40B4-BE49-F238E27FC236}">
                <a16:creationId xmlns:a16="http://schemas.microsoft.com/office/drawing/2014/main" id="{00000000-0008-0000-0500-0000A103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930" name="Oval 929">
            <a:extLst>
              <a:ext uri="{FF2B5EF4-FFF2-40B4-BE49-F238E27FC236}">
                <a16:creationId xmlns:a16="http://schemas.microsoft.com/office/drawing/2014/main" id="{00000000-0008-0000-0500-0000A203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931" name="Straight Connector 930">
            <a:extLst>
              <a:ext uri="{FF2B5EF4-FFF2-40B4-BE49-F238E27FC236}">
                <a16:creationId xmlns:a16="http://schemas.microsoft.com/office/drawing/2014/main" id="{00000000-0008-0000-0500-0000A3030000}"/>
              </a:ext>
            </a:extLst>
          </xdr:cNvPr>
          <xdr:cNvCxnSpPr>
            <a:cxnSpLocks/>
            <a:stCxn id="925" idx="3"/>
            <a:endCxn id="935"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932" name="Straight Connector 931">
            <a:extLst>
              <a:ext uri="{FF2B5EF4-FFF2-40B4-BE49-F238E27FC236}">
                <a16:creationId xmlns:a16="http://schemas.microsoft.com/office/drawing/2014/main" id="{00000000-0008-0000-0500-0000A403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933" name="Straight Connector 932">
            <a:extLst>
              <a:ext uri="{FF2B5EF4-FFF2-40B4-BE49-F238E27FC236}">
                <a16:creationId xmlns:a16="http://schemas.microsoft.com/office/drawing/2014/main" id="{00000000-0008-0000-0500-0000A5030000}"/>
              </a:ext>
            </a:extLst>
          </xdr:cNvPr>
          <xdr:cNvCxnSpPr/>
        </xdr:nvCxnSpPr>
        <xdr:spPr>
          <a:xfrm>
            <a:off x="3535708" y="3337567"/>
            <a:ext cx="548610" cy="0"/>
          </a:xfrm>
          <a:prstGeom prst="line">
            <a:avLst/>
          </a:prstGeom>
          <a:noFill/>
          <a:ln w="38100" cap="rnd">
            <a:solidFill>
              <a:schemeClr val="accent4"/>
            </a:solidFill>
          </a:ln>
        </xdr:spPr>
      </xdr:cxnSp>
      <xdr:cxnSp macro="">
        <xdr:nvCxnSpPr>
          <xdr:cNvPr id="934" name="Straight Connector 933">
            <a:extLst>
              <a:ext uri="{FF2B5EF4-FFF2-40B4-BE49-F238E27FC236}">
                <a16:creationId xmlns:a16="http://schemas.microsoft.com/office/drawing/2014/main" id="{00000000-0008-0000-0500-0000A603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935" name="TextBox 39">
            <a:extLst>
              <a:ext uri="{FF2B5EF4-FFF2-40B4-BE49-F238E27FC236}">
                <a16:creationId xmlns:a16="http://schemas.microsoft.com/office/drawing/2014/main" id="{00000000-0008-0000-0500-0000A703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69</xdr:col>
      <xdr:colOff>269630</xdr:colOff>
      <xdr:row>27</xdr:row>
      <xdr:rowOff>0</xdr:rowOff>
    </xdr:from>
    <xdr:to>
      <xdr:col>76</xdr:col>
      <xdr:colOff>0</xdr:colOff>
      <xdr:row>35</xdr:row>
      <xdr:rowOff>0</xdr:rowOff>
    </xdr:to>
    <xdr:grpSp>
      <xdr:nvGrpSpPr>
        <xdr:cNvPr id="936" name="Group 935">
          <a:extLst>
            <a:ext uri="{FF2B5EF4-FFF2-40B4-BE49-F238E27FC236}">
              <a16:creationId xmlns:a16="http://schemas.microsoft.com/office/drawing/2014/main" id="{00000000-0008-0000-0500-0000A8030000}"/>
            </a:ext>
          </a:extLst>
        </xdr:cNvPr>
        <xdr:cNvGrpSpPr/>
      </xdr:nvGrpSpPr>
      <xdr:grpSpPr>
        <a:xfrm>
          <a:off x="18671930" y="7200900"/>
          <a:ext cx="1597270" cy="2133600"/>
          <a:chOff x="2438434" y="1691659"/>
          <a:chExt cx="1645908" cy="2194542"/>
        </a:xfrm>
      </xdr:grpSpPr>
      <xdr:sp macro="" textlink="">
        <xdr:nvSpPr>
          <xdr:cNvPr id="937" name="Rectangle 936">
            <a:extLst>
              <a:ext uri="{FF2B5EF4-FFF2-40B4-BE49-F238E27FC236}">
                <a16:creationId xmlns:a16="http://schemas.microsoft.com/office/drawing/2014/main" id="{00000000-0008-0000-0500-0000A9030000}"/>
              </a:ext>
            </a:extLst>
          </xdr:cNvPr>
          <xdr:cNvSpPr/>
        </xdr:nvSpPr>
        <xdr:spPr>
          <a:xfrm>
            <a:off x="2438440" y="1691659"/>
            <a:ext cx="1645878" cy="2194542"/>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938" name="Rectangle 937">
            <a:extLst>
              <a:ext uri="{FF2B5EF4-FFF2-40B4-BE49-F238E27FC236}">
                <a16:creationId xmlns:a16="http://schemas.microsoft.com/office/drawing/2014/main" id="{00000000-0008-0000-0500-0000AA03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939" name="TextBox 31">
            <a:extLst>
              <a:ext uri="{FF2B5EF4-FFF2-40B4-BE49-F238E27FC236}">
                <a16:creationId xmlns:a16="http://schemas.microsoft.com/office/drawing/2014/main" id="{00000000-0008-0000-0500-0000AB030000}"/>
              </a:ext>
            </a:extLst>
          </xdr:cNvPr>
          <xdr:cNvSpPr txBox="1">
            <a:spLocks noChangeAspect="1"/>
          </xdr:cNvSpPr>
        </xdr:nvSpPr>
        <xdr:spPr>
          <a:xfrm>
            <a:off x="3535708" y="2788940"/>
            <a:ext cx="548634" cy="1097256"/>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a:p>
            <a:pPr algn="ctr"/>
            <a:r>
              <a:rPr lang="en-US" b="1">
                <a:solidFill>
                  <a:srgbClr val="00B050"/>
                </a:solidFill>
                <a:latin typeface="Arial" panose="020B0604020202020204" pitchFamily="34" charset="0"/>
                <a:cs typeface="Arial" panose="020B0604020202020204" pitchFamily="34" charset="0"/>
              </a:rPr>
              <a:t>DB</a:t>
            </a:r>
          </a:p>
        </xdr:txBody>
      </xdr:sp>
      <xdr:sp macro="" textlink="">
        <xdr:nvSpPr>
          <xdr:cNvPr id="940" name="TextBox 32">
            <a:extLst>
              <a:ext uri="{FF2B5EF4-FFF2-40B4-BE49-F238E27FC236}">
                <a16:creationId xmlns:a16="http://schemas.microsoft.com/office/drawing/2014/main" id="{00000000-0008-0000-0500-0000AC030000}"/>
              </a:ext>
            </a:extLst>
          </xdr:cNvPr>
          <xdr:cNvSpPr txBox="1">
            <a:spLocks noChangeAspect="1"/>
          </xdr:cNvSpPr>
        </xdr:nvSpPr>
        <xdr:spPr>
          <a:xfrm>
            <a:off x="2438440" y="169165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941" name="TextBox 33">
            <a:extLst>
              <a:ext uri="{FF2B5EF4-FFF2-40B4-BE49-F238E27FC236}">
                <a16:creationId xmlns:a16="http://schemas.microsoft.com/office/drawing/2014/main" id="{00000000-0008-0000-0500-0000AD03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942" name="TextBox 34">
            <a:extLst>
              <a:ext uri="{FF2B5EF4-FFF2-40B4-BE49-F238E27FC236}">
                <a16:creationId xmlns:a16="http://schemas.microsoft.com/office/drawing/2014/main" id="{00000000-0008-0000-0500-0000AE030000}"/>
              </a:ext>
            </a:extLst>
          </xdr:cNvPr>
          <xdr:cNvSpPr txBox="1">
            <a:spLocks noChangeAspect="1"/>
          </xdr:cNvSpPr>
        </xdr:nvSpPr>
        <xdr:spPr>
          <a:xfrm>
            <a:off x="2438440" y="224029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943" name="TextBox 35">
            <a:extLst>
              <a:ext uri="{FF2B5EF4-FFF2-40B4-BE49-F238E27FC236}">
                <a16:creationId xmlns:a16="http://schemas.microsoft.com/office/drawing/2014/main" id="{00000000-0008-0000-0500-0000AF03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944" name="Straight Connector 943">
            <a:extLst>
              <a:ext uri="{FF2B5EF4-FFF2-40B4-BE49-F238E27FC236}">
                <a16:creationId xmlns:a16="http://schemas.microsoft.com/office/drawing/2014/main" id="{00000000-0008-0000-0500-0000B0030000}"/>
              </a:ext>
            </a:extLst>
          </xdr:cNvPr>
          <xdr:cNvCxnSpPr/>
        </xdr:nvCxnSpPr>
        <xdr:spPr>
          <a:xfrm flipH="1">
            <a:off x="2987074" y="1691659"/>
            <a:ext cx="548634" cy="0"/>
          </a:xfrm>
          <a:prstGeom prst="line">
            <a:avLst/>
          </a:prstGeom>
          <a:noFill/>
          <a:ln w="38100" cap="rnd">
            <a:solidFill>
              <a:schemeClr val="accent4"/>
            </a:solidFill>
          </a:ln>
        </xdr:spPr>
      </xdr:cxnSp>
      <xdr:sp macro="" textlink="">
        <xdr:nvSpPr>
          <xdr:cNvPr id="945" name="TextBox 37">
            <a:extLst>
              <a:ext uri="{FF2B5EF4-FFF2-40B4-BE49-F238E27FC236}">
                <a16:creationId xmlns:a16="http://schemas.microsoft.com/office/drawing/2014/main" id="{00000000-0008-0000-0500-0000B1030000}"/>
              </a:ext>
            </a:extLst>
          </xdr:cNvPr>
          <xdr:cNvSpPr txBox="1">
            <a:spLocks noChangeAspect="1"/>
          </xdr:cNvSpPr>
        </xdr:nvSpPr>
        <xdr:spPr>
          <a:xfrm>
            <a:off x="2438434" y="3337555"/>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946" name="TextBox 42">
            <a:extLst>
              <a:ext uri="{FF2B5EF4-FFF2-40B4-BE49-F238E27FC236}">
                <a16:creationId xmlns:a16="http://schemas.microsoft.com/office/drawing/2014/main" id="{00000000-0008-0000-0500-0000B2030000}"/>
              </a:ext>
            </a:extLst>
          </xdr:cNvPr>
          <xdr:cNvSpPr txBox="1">
            <a:spLocks noChangeAspect="1"/>
          </xdr:cNvSpPr>
        </xdr:nvSpPr>
        <xdr:spPr>
          <a:xfrm>
            <a:off x="2987068" y="3337561"/>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947" name="Oval 946">
            <a:extLst>
              <a:ext uri="{FF2B5EF4-FFF2-40B4-BE49-F238E27FC236}">
                <a16:creationId xmlns:a16="http://schemas.microsoft.com/office/drawing/2014/main" id="{00000000-0008-0000-0500-0000B303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948" name="Oval 947">
            <a:extLst>
              <a:ext uri="{FF2B5EF4-FFF2-40B4-BE49-F238E27FC236}">
                <a16:creationId xmlns:a16="http://schemas.microsoft.com/office/drawing/2014/main" id="{00000000-0008-0000-0500-0000B403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949" name="Oval 948">
            <a:extLst>
              <a:ext uri="{FF2B5EF4-FFF2-40B4-BE49-F238E27FC236}">
                <a16:creationId xmlns:a16="http://schemas.microsoft.com/office/drawing/2014/main" id="{00000000-0008-0000-0500-0000B503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950" name="Straight Connector 949">
            <a:extLst>
              <a:ext uri="{FF2B5EF4-FFF2-40B4-BE49-F238E27FC236}">
                <a16:creationId xmlns:a16="http://schemas.microsoft.com/office/drawing/2014/main" id="{00000000-0008-0000-0500-0000B6030000}"/>
              </a:ext>
            </a:extLst>
          </xdr:cNvPr>
          <xdr:cNvCxnSpPr>
            <a:cxnSpLocks/>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951" name="Straight Connector 950">
            <a:extLst>
              <a:ext uri="{FF2B5EF4-FFF2-40B4-BE49-F238E27FC236}">
                <a16:creationId xmlns:a16="http://schemas.microsoft.com/office/drawing/2014/main" id="{00000000-0008-0000-0500-0000B703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grpSp>
    <xdr:clientData/>
  </xdr:twoCellAnchor>
  <xdr:twoCellAnchor>
    <xdr:from>
      <xdr:col>67</xdr:col>
      <xdr:colOff>391</xdr:colOff>
      <xdr:row>26</xdr:row>
      <xdr:rowOff>262209</xdr:rowOff>
    </xdr:from>
    <xdr:to>
      <xdr:col>68</xdr:col>
      <xdr:colOff>269629</xdr:colOff>
      <xdr:row>29</xdr:row>
      <xdr:rowOff>0</xdr:rowOff>
    </xdr:to>
    <xdr:grpSp>
      <xdr:nvGrpSpPr>
        <xdr:cNvPr id="952" name="Group 951">
          <a:extLst>
            <a:ext uri="{FF2B5EF4-FFF2-40B4-BE49-F238E27FC236}">
              <a16:creationId xmlns:a16="http://schemas.microsoft.com/office/drawing/2014/main" id="{00000000-0008-0000-0500-0000B8030000}"/>
            </a:ext>
          </a:extLst>
        </xdr:cNvPr>
        <xdr:cNvGrpSpPr/>
      </xdr:nvGrpSpPr>
      <xdr:grpSpPr>
        <a:xfrm>
          <a:off x="17869291" y="7196409"/>
          <a:ext cx="535938" cy="537891"/>
          <a:chOff x="18302468" y="7957595"/>
          <a:chExt cx="530507" cy="530506"/>
        </a:xfrm>
      </xdr:grpSpPr>
      <xdr:sp macro="" textlink="">
        <xdr:nvSpPr>
          <xdr:cNvPr id="953" name="Rectangle 952">
            <a:extLst>
              <a:ext uri="{FF2B5EF4-FFF2-40B4-BE49-F238E27FC236}">
                <a16:creationId xmlns:a16="http://schemas.microsoft.com/office/drawing/2014/main" id="{00000000-0008-0000-0500-0000B903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54" name="Group 953">
            <a:extLst>
              <a:ext uri="{FF2B5EF4-FFF2-40B4-BE49-F238E27FC236}">
                <a16:creationId xmlns:a16="http://schemas.microsoft.com/office/drawing/2014/main" id="{00000000-0008-0000-0500-0000BA030000}"/>
              </a:ext>
            </a:extLst>
          </xdr:cNvPr>
          <xdr:cNvGrpSpPr/>
        </xdr:nvGrpSpPr>
        <xdr:grpSpPr>
          <a:xfrm>
            <a:off x="18302468" y="7957596"/>
            <a:ext cx="530506" cy="530505"/>
            <a:chOff x="19062804" y="7957596"/>
            <a:chExt cx="530506" cy="530505"/>
          </a:xfrm>
        </xdr:grpSpPr>
        <xdr:grpSp>
          <xdr:nvGrpSpPr>
            <xdr:cNvPr id="955" name="Group 954">
              <a:extLst>
                <a:ext uri="{FF2B5EF4-FFF2-40B4-BE49-F238E27FC236}">
                  <a16:creationId xmlns:a16="http://schemas.microsoft.com/office/drawing/2014/main" id="{00000000-0008-0000-0500-0000BB030000}"/>
                </a:ext>
              </a:extLst>
            </xdr:cNvPr>
            <xdr:cNvGrpSpPr/>
          </xdr:nvGrpSpPr>
          <xdr:grpSpPr>
            <a:xfrm>
              <a:off x="19062804" y="7957596"/>
              <a:ext cx="530506" cy="530505"/>
              <a:chOff x="19098228" y="7957596"/>
              <a:chExt cx="530506" cy="530505"/>
            </a:xfrm>
          </xdr:grpSpPr>
          <xdr:cxnSp macro="">
            <xdr:nvCxnSpPr>
              <xdr:cNvPr id="959" name="Straight Connector 958">
                <a:extLst>
                  <a:ext uri="{FF2B5EF4-FFF2-40B4-BE49-F238E27FC236}">
                    <a16:creationId xmlns:a16="http://schemas.microsoft.com/office/drawing/2014/main" id="{00000000-0008-0000-0500-0000BF030000}"/>
                  </a:ext>
                </a:extLst>
              </xdr:cNvPr>
              <xdr:cNvCxnSpPr/>
            </xdr:nvCxnSpPr>
            <xdr:spPr>
              <a:xfrm>
                <a:off x="19098228" y="8222848"/>
                <a:ext cx="530506" cy="0"/>
              </a:xfrm>
              <a:prstGeom prst="line">
                <a:avLst/>
              </a:prstGeom>
              <a:noFill/>
              <a:ln w="38100" cap="rnd">
                <a:solidFill>
                  <a:srgbClr val="00B0F0"/>
                </a:solidFill>
              </a:ln>
            </xdr:spPr>
          </xdr:cxnSp>
          <xdr:cxnSp macro="">
            <xdr:nvCxnSpPr>
              <xdr:cNvPr id="960" name="Straight Connector 959">
                <a:extLst>
                  <a:ext uri="{FF2B5EF4-FFF2-40B4-BE49-F238E27FC236}">
                    <a16:creationId xmlns:a16="http://schemas.microsoft.com/office/drawing/2014/main" id="{00000000-0008-0000-0500-0000C0030000}"/>
                  </a:ext>
                </a:extLst>
              </xdr:cNvPr>
              <xdr:cNvCxnSpPr/>
            </xdr:nvCxnSpPr>
            <xdr:spPr>
              <a:xfrm flipV="1">
                <a:off x="19363481" y="7957596"/>
                <a:ext cx="0" cy="530505"/>
              </a:xfrm>
              <a:prstGeom prst="line">
                <a:avLst/>
              </a:prstGeom>
              <a:noFill/>
              <a:ln w="38100" cap="rnd">
                <a:solidFill>
                  <a:srgbClr val="00B0F0"/>
                </a:solidFill>
              </a:ln>
            </xdr:spPr>
          </xdr:cxnSp>
        </xdr:grpSp>
        <xdr:grpSp>
          <xdr:nvGrpSpPr>
            <xdr:cNvPr id="956" name="Group 955">
              <a:extLst>
                <a:ext uri="{FF2B5EF4-FFF2-40B4-BE49-F238E27FC236}">
                  <a16:creationId xmlns:a16="http://schemas.microsoft.com/office/drawing/2014/main" id="{00000000-0008-0000-0500-0000BC030000}"/>
                </a:ext>
              </a:extLst>
            </xdr:cNvPr>
            <xdr:cNvGrpSpPr/>
          </xdr:nvGrpSpPr>
          <xdr:grpSpPr>
            <a:xfrm>
              <a:off x="19190897" y="8026928"/>
              <a:ext cx="274320" cy="333080"/>
              <a:chOff x="18762128" y="7960615"/>
              <a:chExt cx="274320" cy="333080"/>
            </a:xfrm>
          </xdr:grpSpPr>
          <xdr:sp macro="" textlink="">
            <xdr:nvSpPr>
              <xdr:cNvPr id="957" name="Rectangle 956">
                <a:extLst>
                  <a:ext uri="{FF2B5EF4-FFF2-40B4-BE49-F238E27FC236}">
                    <a16:creationId xmlns:a16="http://schemas.microsoft.com/office/drawing/2014/main" id="{00000000-0008-0000-0500-0000BD03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8" name="Arc 957">
                <a:extLst>
                  <a:ext uri="{FF2B5EF4-FFF2-40B4-BE49-F238E27FC236}">
                    <a16:creationId xmlns:a16="http://schemas.microsoft.com/office/drawing/2014/main" id="{00000000-0008-0000-0500-0000BE03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rgbClr val="00B0F0"/>
                </a:solidFill>
              </a:ln>
            </xdr:spPr>
            <xdr:txBody>
              <a:bodyPr vertOverflow="clip" horzOverflow="clip" rtlCol="0" anchor="t"/>
              <a:lstStyle/>
              <a:p>
                <a:pPr algn="l"/>
                <a:endParaRPr lang="en-US" sz="1100"/>
              </a:p>
            </xdr:txBody>
          </xdr:sp>
        </xdr:grpSp>
      </xdr:grpSp>
    </xdr:grpSp>
    <xdr:clientData/>
  </xdr:twoCellAnchor>
  <xdr:twoCellAnchor>
    <xdr:from>
      <xdr:col>68</xdr:col>
      <xdr:colOff>269629</xdr:colOff>
      <xdr:row>27</xdr:row>
      <xdr:rowOff>262550</xdr:rowOff>
    </xdr:from>
    <xdr:to>
      <xdr:col>69</xdr:col>
      <xdr:colOff>269636</xdr:colOff>
      <xdr:row>28</xdr:row>
      <xdr:rowOff>2</xdr:rowOff>
    </xdr:to>
    <xdr:cxnSp macro="">
      <xdr:nvCxnSpPr>
        <xdr:cNvPr id="961" name="Elbow Connector 2132">
          <a:extLst>
            <a:ext uri="{FF2B5EF4-FFF2-40B4-BE49-F238E27FC236}">
              <a16:creationId xmlns:a16="http://schemas.microsoft.com/office/drawing/2014/main" id="{00000000-0008-0000-0500-0000C1030000}"/>
            </a:ext>
          </a:extLst>
        </xdr:cNvPr>
        <xdr:cNvCxnSpPr>
          <a:stCxn id="953" idx="3"/>
          <a:endCxn id="940" idx="1"/>
        </xdr:cNvCxnSpPr>
      </xdr:nvCxnSpPr>
      <xdr:spPr>
        <a:xfrm>
          <a:off x="18664309" y="7360580"/>
          <a:ext cx="270517" cy="342"/>
        </a:xfrm>
        <a:prstGeom prst="bentConnector3">
          <a:avLst>
            <a:gd name="adj1" fmla="val 50000"/>
          </a:avLst>
        </a:prstGeom>
        <a:noFill/>
        <a:ln w="38100" cap="rnd">
          <a:solidFill>
            <a:srgbClr val="00B0F0"/>
          </a:solidFill>
          <a:prstDash val="lgDashDotDot"/>
        </a:ln>
      </xdr:spPr>
    </xdr:cxnSp>
    <xdr:clientData/>
  </xdr:twoCellAnchor>
  <xdr:twoCellAnchor>
    <xdr:from>
      <xdr:col>67</xdr:col>
      <xdr:colOff>270264</xdr:colOff>
      <xdr:row>29</xdr:row>
      <xdr:rowOff>0</xdr:rowOff>
    </xdr:from>
    <xdr:to>
      <xdr:col>69</xdr:col>
      <xdr:colOff>269635</xdr:colOff>
      <xdr:row>30</xdr:row>
      <xdr:rowOff>6</xdr:rowOff>
    </xdr:to>
    <xdr:cxnSp macro="">
      <xdr:nvCxnSpPr>
        <xdr:cNvPr id="962" name="Elbow Connector 2132">
          <a:extLst>
            <a:ext uri="{FF2B5EF4-FFF2-40B4-BE49-F238E27FC236}">
              <a16:creationId xmlns:a16="http://schemas.microsoft.com/office/drawing/2014/main" id="{00000000-0008-0000-0500-0000C2030000}"/>
            </a:ext>
          </a:extLst>
        </xdr:cNvPr>
        <xdr:cNvCxnSpPr>
          <a:stCxn id="953" idx="2"/>
          <a:endCxn id="942" idx="1"/>
        </xdr:cNvCxnSpPr>
      </xdr:nvCxnSpPr>
      <xdr:spPr>
        <a:xfrm rot="16200000" flipH="1">
          <a:off x="18533182" y="7485062"/>
          <a:ext cx="262896" cy="540391"/>
        </a:xfrm>
        <a:prstGeom prst="bentConnector2">
          <a:avLst/>
        </a:prstGeom>
        <a:noFill/>
        <a:ln w="38100" cap="rnd">
          <a:solidFill>
            <a:srgbClr val="00B0F0"/>
          </a:solidFill>
          <a:prstDash val="lgDashDotDot"/>
        </a:ln>
      </xdr:spPr>
    </xdr:cxnSp>
    <xdr:clientData/>
  </xdr:twoCellAnchor>
  <xdr:twoCellAnchor>
    <xdr:from>
      <xdr:col>95</xdr:col>
      <xdr:colOff>0</xdr:colOff>
      <xdr:row>40</xdr:row>
      <xdr:rowOff>1</xdr:rowOff>
    </xdr:from>
    <xdr:to>
      <xdr:col>100</xdr:col>
      <xdr:colOff>269239</xdr:colOff>
      <xdr:row>46</xdr:row>
      <xdr:rowOff>0</xdr:rowOff>
    </xdr:to>
    <xdr:grpSp>
      <xdr:nvGrpSpPr>
        <xdr:cNvPr id="963" name="Group 962">
          <a:extLst>
            <a:ext uri="{FF2B5EF4-FFF2-40B4-BE49-F238E27FC236}">
              <a16:creationId xmlns:a16="http://schemas.microsoft.com/office/drawing/2014/main" id="{00000000-0008-0000-0500-0000C3030000}"/>
            </a:ext>
          </a:extLst>
        </xdr:cNvPr>
        <xdr:cNvGrpSpPr/>
      </xdr:nvGrpSpPr>
      <xdr:grpSpPr>
        <a:xfrm>
          <a:off x="25336500" y="10668001"/>
          <a:ext cx="1602739" cy="1600199"/>
          <a:chOff x="2438410" y="1691640"/>
          <a:chExt cx="1645932" cy="1645927"/>
        </a:xfrm>
      </xdr:grpSpPr>
      <xdr:sp macro="" textlink="">
        <xdr:nvSpPr>
          <xdr:cNvPr id="964" name="Rectangle 963">
            <a:extLst>
              <a:ext uri="{FF2B5EF4-FFF2-40B4-BE49-F238E27FC236}">
                <a16:creationId xmlns:a16="http://schemas.microsoft.com/office/drawing/2014/main" id="{00000000-0008-0000-0500-0000C403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965" name="Straight Connector 964">
            <a:extLst>
              <a:ext uri="{FF2B5EF4-FFF2-40B4-BE49-F238E27FC236}">
                <a16:creationId xmlns:a16="http://schemas.microsoft.com/office/drawing/2014/main" id="{00000000-0008-0000-0500-0000C503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966" name="Oval 965">
            <a:extLst>
              <a:ext uri="{FF2B5EF4-FFF2-40B4-BE49-F238E27FC236}">
                <a16:creationId xmlns:a16="http://schemas.microsoft.com/office/drawing/2014/main" id="{00000000-0008-0000-0500-0000C603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967" name="Oval 966">
            <a:extLst>
              <a:ext uri="{FF2B5EF4-FFF2-40B4-BE49-F238E27FC236}">
                <a16:creationId xmlns:a16="http://schemas.microsoft.com/office/drawing/2014/main" id="{00000000-0008-0000-0500-0000C703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968" name="TextBox 27">
            <a:extLst>
              <a:ext uri="{FF2B5EF4-FFF2-40B4-BE49-F238E27FC236}">
                <a16:creationId xmlns:a16="http://schemas.microsoft.com/office/drawing/2014/main" id="{00000000-0008-0000-0500-0000C803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969" name="TextBox 38">
            <a:extLst>
              <a:ext uri="{FF2B5EF4-FFF2-40B4-BE49-F238E27FC236}">
                <a16:creationId xmlns:a16="http://schemas.microsoft.com/office/drawing/2014/main" id="{00000000-0008-0000-0500-0000C903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970" name="TextBox 40">
            <a:extLst>
              <a:ext uri="{FF2B5EF4-FFF2-40B4-BE49-F238E27FC236}">
                <a16:creationId xmlns:a16="http://schemas.microsoft.com/office/drawing/2014/main" id="{00000000-0008-0000-0500-0000CA03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971" name="TextBox 41">
            <a:extLst>
              <a:ext uri="{FF2B5EF4-FFF2-40B4-BE49-F238E27FC236}">
                <a16:creationId xmlns:a16="http://schemas.microsoft.com/office/drawing/2014/main" id="{00000000-0008-0000-0500-0000CB03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972" name="Straight Connector 971">
            <a:extLst>
              <a:ext uri="{FF2B5EF4-FFF2-40B4-BE49-F238E27FC236}">
                <a16:creationId xmlns:a16="http://schemas.microsoft.com/office/drawing/2014/main" id="{00000000-0008-0000-0500-0000CC03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973" name="Straight Connector 972">
            <a:extLst>
              <a:ext uri="{FF2B5EF4-FFF2-40B4-BE49-F238E27FC236}">
                <a16:creationId xmlns:a16="http://schemas.microsoft.com/office/drawing/2014/main" id="{00000000-0008-0000-0500-0000CD03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974" name="Straight Connector 973">
            <a:extLst>
              <a:ext uri="{FF2B5EF4-FFF2-40B4-BE49-F238E27FC236}">
                <a16:creationId xmlns:a16="http://schemas.microsoft.com/office/drawing/2014/main" id="{00000000-0008-0000-0500-0000CE03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975" name="Oval 974">
            <a:extLst>
              <a:ext uri="{FF2B5EF4-FFF2-40B4-BE49-F238E27FC236}">
                <a16:creationId xmlns:a16="http://schemas.microsoft.com/office/drawing/2014/main" id="{00000000-0008-0000-0500-0000CF03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976" name="Straight Connector 975">
            <a:extLst>
              <a:ext uri="{FF2B5EF4-FFF2-40B4-BE49-F238E27FC236}">
                <a16:creationId xmlns:a16="http://schemas.microsoft.com/office/drawing/2014/main" id="{00000000-0008-0000-0500-0000D0030000}"/>
              </a:ext>
            </a:extLst>
          </xdr:cNvPr>
          <xdr:cNvCxnSpPr>
            <a:cxnSpLocks/>
            <a:stCxn id="970" idx="3"/>
            <a:endCxn id="980"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977" name="Straight Connector 976">
            <a:extLst>
              <a:ext uri="{FF2B5EF4-FFF2-40B4-BE49-F238E27FC236}">
                <a16:creationId xmlns:a16="http://schemas.microsoft.com/office/drawing/2014/main" id="{00000000-0008-0000-0500-0000D103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978" name="Straight Connector 977">
            <a:extLst>
              <a:ext uri="{FF2B5EF4-FFF2-40B4-BE49-F238E27FC236}">
                <a16:creationId xmlns:a16="http://schemas.microsoft.com/office/drawing/2014/main" id="{00000000-0008-0000-0500-0000D2030000}"/>
              </a:ext>
            </a:extLst>
          </xdr:cNvPr>
          <xdr:cNvCxnSpPr/>
        </xdr:nvCxnSpPr>
        <xdr:spPr>
          <a:xfrm>
            <a:off x="3535708" y="3337567"/>
            <a:ext cx="548610" cy="0"/>
          </a:xfrm>
          <a:prstGeom prst="line">
            <a:avLst/>
          </a:prstGeom>
          <a:noFill/>
          <a:ln w="38100" cap="rnd">
            <a:solidFill>
              <a:schemeClr val="accent4"/>
            </a:solidFill>
          </a:ln>
        </xdr:spPr>
      </xdr:cxnSp>
      <xdr:cxnSp macro="">
        <xdr:nvCxnSpPr>
          <xdr:cNvPr id="979" name="Straight Connector 978">
            <a:extLst>
              <a:ext uri="{FF2B5EF4-FFF2-40B4-BE49-F238E27FC236}">
                <a16:creationId xmlns:a16="http://schemas.microsoft.com/office/drawing/2014/main" id="{00000000-0008-0000-0500-0000D303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980" name="TextBox 39">
            <a:extLst>
              <a:ext uri="{FF2B5EF4-FFF2-40B4-BE49-F238E27FC236}">
                <a16:creationId xmlns:a16="http://schemas.microsoft.com/office/drawing/2014/main" id="{00000000-0008-0000-0500-0000D403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52</xdr:col>
      <xdr:colOff>0</xdr:colOff>
      <xdr:row>29</xdr:row>
      <xdr:rowOff>0</xdr:rowOff>
    </xdr:from>
    <xdr:to>
      <xdr:col>65</xdr:col>
      <xdr:colOff>0</xdr:colOff>
      <xdr:row>31</xdr:row>
      <xdr:rowOff>5407</xdr:rowOff>
    </xdr:to>
    <xdr:grpSp>
      <xdr:nvGrpSpPr>
        <xdr:cNvPr id="981" name="Group 980">
          <a:extLst>
            <a:ext uri="{FF2B5EF4-FFF2-40B4-BE49-F238E27FC236}">
              <a16:creationId xmlns:a16="http://schemas.microsoft.com/office/drawing/2014/main" id="{00000000-0008-0000-0500-0000D5030000}"/>
            </a:ext>
          </a:extLst>
        </xdr:cNvPr>
        <xdr:cNvGrpSpPr/>
      </xdr:nvGrpSpPr>
      <xdr:grpSpPr>
        <a:xfrm>
          <a:off x="13868400" y="7734300"/>
          <a:ext cx="3467100" cy="538807"/>
          <a:chOff x="2298237" y="2514603"/>
          <a:chExt cx="3797763" cy="548647"/>
        </a:xfrm>
      </xdr:grpSpPr>
      <xdr:sp macro="" textlink="">
        <xdr:nvSpPr>
          <xdr:cNvPr id="982" name="Rounded Rectangle 1129">
            <a:extLst>
              <a:ext uri="{FF2B5EF4-FFF2-40B4-BE49-F238E27FC236}">
                <a16:creationId xmlns:a16="http://schemas.microsoft.com/office/drawing/2014/main" id="{00000000-0008-0000-0500-0000D603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983" name="TextBox 126">
            <a:extLst>
              <a:ext uri="{FF2B5EF4-FFF2-40B4-BE49-F238E27FC236}">
                <a16:creationId xmlns:a16="http://schemas.microsoft.com/office/drawing/2014/main" id="{00000000-0008-0000-0500-0000D703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Off</a:t>
            </a:r>
          </a:p>
        </xdr:txBody>
      </xdr:sp>
      <xdr:sp macro="" textlink="">
        <xdr:nvSpPr>
          <xdr:cNvPr id="984" name="TextBox 101">
            <a:extLst>
              <a:ext uri="{FF2B5EF4-FFF2-40B4-BE49-F238E27FC236}">
                <a16:creationId xmlns:a16="http://schemas.microsoft.com/office/drawing/2014/main" id="{00000000-0008-0000-0500-0000D8030000}"/>
              </a:ext>
            </a:extLst>
          </xdr:cNvPr>
          <xdr:cNvSpPr txBox="1">
            <a:spLocks noChangeAspect="1"/>
          </xdr:cNvSpPr>
        </xdr:nvSpPr>
        <xdr:spPr>
          <a:xfrm flipH="1">
            <a:off x="2298237" y="2514610"/>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SystemOffDi</a:t>
            </a:r>
            <a:endParaRPr lang="en-US" baseline="-25000">
              <a:solidFill>
                <a:schemeClr val="bg1"/>
              </a:solidFill>
              <a:latin typeface="Comic Sans MS" panose="030F0702030302020204" pitchFamily="66" charset="0"/>
            </a:endParaRPr>
          </a:p>
        </xdr:txBody>
      </xdr:sp>
      <xdr:sp macro="" textlink="">
        <xdr:nvSpPr>
          <xdr:cNvPr id="985" name="TextBox 123">
            <a:extLst>
              <a:ext uri="{FF2B5EF4-FFF2-40B4-BE49-F238E27FC236}">
                <a16:creationId xmlns:a16="http://schemas.microsoft.com/office/drawing/2014/main" id="{00000000-0008-0000-0500-0000D903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986" name="Rectangle 985">
            <a:extLst>
              <a:ext uri="{FF2B5EF4-FFF2-40B4-BE49-F238E27FC236}">
                <a16:creationId xmlns:a16="http://schemas.microsoft.com/office/drawing/2014/main" id="{00000000-0008-0000-0500-0000DA030000}"/>
              </a:ext>
            </a:extLst>
          </xdr:cNvPr>
          <xdr:cNvSpPr/>
        </xdr:nvSpPr>
        <xdr:spPr>
          <a:xfrm>
            <a:off x="4009176" y="2514610"/>
            <a:ext cx="1263871"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987" name="Rectangle 986">
            <a:extLst>
              <a:ext uri="{FF2B5EF4-FFF2-40B4-BE49-F238E27FC236}">
                <a16:creationId xmlns:a16="http://schemas.microsoft.com/office/drawing/2014/main" id="{00000000-0008-0000-0500-0000DB030000}"/>
              </a:ext>
            </a:extLst>
          </xdr:cNvPr>
          <xdr:cNvSpPr/>
        </xdr:nvSpPr>
        <xdr:spPr>
          <a:xfrm>
            <a:off x="2298238" y="2514639"/>
            <a:ext cx="1710938"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65</xdr:col>
      <xdr:colOff>0</xdr:colOff>
      <xdr:row>30</xdr:row>
      <xdr:rowOff>6</xdr:rowOff>
    </xdr:from>
    <xdr:to>
      <xdr:col>69</xdr:col>
      <xdr:colOff>269636</xdr:colOff>
      <xdr:row>30</xdr:row>
      <xdr:rowOff>2703</xdr:rowOff>
    </xdr:to>
    <xdr:cxnSp macro="">
      <xdr:nvCxnSpPr>
        <xdr:cNvPr id="988" name="Elbow Connector 2132">
          <a:extLst>
            <a:ext uri="{FF2B5EF4-FFF2-40B4-BE49-F238E27FC236}">
              <a16:creationId xmlns:a16="http://schemas.microsoft.com/office/drawing/2014/main" id="{00000000-0008-0000-0500-0000DC030000}"/>
            </a:ext>
          </a:extLst>
        </xdr:cNvPr>
        <xdr:cNvCxnSpPr>
          <a:stCxn id="985" idx="3"/>
          <a:endCxn id="942" idx="1"/>
        </xdr:cNvCxnSpPr>
      </xdr:nvCxnSpPr>
      <xdr:spPr>
        <a:xfrm flipV="1">
          <a:off x="17583150" y="7886706"/>
          <a:ext cx="1351676" cy="2697"/>
        </a:xfrm>
        <a:prstGeom prst="bentConnector3">
          <a:avLst>
            <a:gd name="adj1" fmla="val 50000"/>
          </a:avLst>
        </a:prstGeom>
        <a:noFill/>
        <a:ln w="38100" cap="rnd">
          <a:solidFill>
            <a:srgbClr val="00B0F0"/>
          </a:solidFill>
          <a:prstDash val="lgDashDotDot"/>
        </a:ln>
      </xdr:spPr>
    </xdr:cxnSp>
    <xdr:clientData/>
  </xdr:twoCellAnchor>
  <xdr:twoCellAnchor>
    <xdr:from>
      <xdr:col>70</xdr:col>
      <xdr:colOff>11774</xdr:colOff>
      <xdr:row>23</xdr:row>
      <xdr:rowOff>2996</xdr:rowOff>
    </xdr:from>
    <xdr:to>
      <xdr:col>80</xdr:col>
      <xdr:colOff>0</xdr:colOff>
      <xdr:row>25</xdr:row>
      <xdr:rowOff>0</xdr:rowOff>
    </xdr:to>
    <xdr:grpSp>
      <xdr:nvGrpSpPr>
        <xdr:cNvPr id="989" name="Group 988">
          <a:extLst>
            <a:ext uri="{FF2B5EF4-FFF2-40B4-BE49-F238E27FC236}">
              <a16:creationId xmlns:a16="http://schemas.microsoft.com/office/drawing/2014/main" id="{00000000-0008-0000-0500-0000DD030000}"/>
            </a:ext>
          </a:extLst>
        </xdr:cNvPr>
        <xdr:cNvGrpSpPr/>
      </xdr:nvGrpSpPr>
      <xdr:grpSpPr>
        <a:xfrm flipH="1">
          <a:off x="18680774" y="6137096"/>
          <a:ext cx="2655226" cy="530404"/>
          <a:chOff x="609662" y="4983457"/>
          <a:chExt cx="2743177" cy="548640"/>
        </a:xfrm>
      </xdr:grpSpPr>
      <xdr:sp macro="" textlink="">
        <xdr:nvSpPr>
          <xdr:cNvPr id="990" name="Isosceles Triangle 989">
            <a:extLst>
              <a:ext uri="{FF2B5EF4-FFF2-40B4-BE49-F238E27FC236}">
                <a16:creationId xmlns:a16="http://schemas.microsoft.com/office/drawing/2014/main" id="{00000000-0008-0000-0500-0000DE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991" name="TextBox 191">
            <a:extLst>
              <a:ext uri="{FF2B5EF4-FFF2-40B4-BE49-F238E27FC236}">
                <a16:creationId xmlns:a16="http://schemas.microsoft.com/office/drawing/2014/main" id="{00000000-0008-0000-0500-0000DF030000}"/>
              </a:ext>
            </a:extLst>
          </xdr:cNvPr>
          <xdr:cNvSpPr txBox="1">
            <a:spLocks/>
          </xdr:cNvSpPr>
        </xdr:nvSpPr>
        <xdr:spPr>
          <a:xfrm>
            <a:off x="609662" y="4983457"/>
            <a:ext cx="2468861"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a:solidFill>
                  <a:schemeClr val="bg1"/>
                </a:solidFill>
                <a:latin typeface="Comic Sans MS" panose="030F0702030302020204" pitchFamily="66" charset="0"/>
              </a:rPr>
              <a:t>SystemOffDi</a:t>
            </a:r>
          </a:p>
        </xdr:txBody>
      </xdr:sp>
      <xdr:sp macro="" textlink="">
        <xdr:nvSpPr>
          <xdr:cNvPr id="992" name="Isosceles Triangle 991">
            <a:extLst>
              <a:ext uri="{FF2B5EF4-FFF2-40B4-BE49-F238E27FC236}">
                <a16:creationId xmlns:a16="http://schemas.microsoft.com/office/drawing/2014/main" id="{00000000-0008-0000-0500-0000E0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993" name="Straight Connector 992">
            <a:extLst>
              <a:ext uri="{FF2B5EF4-FFF2-40B4-BE49-F238E27FC236}">
                <a16:creationId xmlns:a16="http://schemas.microsoft.com/office/drawing/2014/main" id="{00000000-0008-0000-0500-0000E1030000}"/>
              </a:ext>
            </a:extLst>
          </xdr:cNvPr>
          <xdr:cNvCxnSpPr>
            <a:stCxn id="992" idx="0"/>
            <a:endCxn id="992" idx="2"/>
          </xdr:cNvCxnSpPr>
        </xdr:nvCxnSpPr>
        <xdr:spPr>
          <a:xfrm flipH="1" flipV="1">
            <a:off x="3078519" y="4983457"/>
            <a:ext cx="274320" cy="27432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994" name="Straight Connector 993">
            <a:extLst>
              <a:ext uri="{FF2B5EF4-FFF2-40B4-BE49-F238E27FC236}">
                <a16:creationId xmlns:a16="http://schemas.microsoft.com/office/drawing/2014/main" id="{00000000-0008-0000-0500-0000E2030000}"/>
              </a:ext>
            </a:extLst>
          </xdr:cNvPr>
          <xdr:cNvCxnSpPr>
            <a:stCxn id="992" idx="0"/>
            <a:endCxn id="992" idx="4"/>
          </xdr:cNvCxnSpPr>
        </xdr:nvCxnSpPr>
        <xdr:spPr>
          <a:xfrm flipH="1">
            <a:off x="3078519" y="5257777"/>
            <a:ext cx="274320" cy="27432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995" name="Straight Connector 994">
            <a:extLst>
              <a:ext uri="{FF2B5EF4-FFF2-40B4-BE49-F238E27FC236}">
                <a16:creationId xmlns:a16="http://schemas.microsoft.com/office/drawing/2014/main" id="{00000000-0008-0000-0500-0000E3030000}"/>
              </a:ext>
            </a:extLst>
          </xdr:cNvPr>
          <xdr:cNvCxnSpPr>
            <a:stCxn id="990" idx="4"/>
            <a:endCxn id="990" idx="2"/>
          </xdr:cNvCxnSpPr>
        </xdr:nvCxnSpPr>
        <xdr:spPr>
          <a:xfrm flipV="1">
            <a:off x="609667" y="4983457"/>
            <a:ext cx="0" cy="54864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996" name="Straight Connector 995">
            <a:extLst>
              <a:ext uri="{FF2B5EF4-FFF2-40B4-BE49-F238E27FC236}">
                <a16:creationId xmlns:a16="http://schemas.microsoft.com/office/drawing/2014/main" id="{00000000-0008-0000-0500-0000E4030000}"/>
              </a:ext>
            </a:extLst>
          </xdr:cNvPr>
          <xdr:cNvCxnSpPr>
            <a:stCxn id="992" idx="2"/>
            <a:endCxn id="990" idx="2"/>
          </xdr:cNvCxnSpPr>
        </xdr:nvCxnSpPr>
        <xdr:spPr>
          <a:xfrm flipH="1">
            <a:off x="609667" y="4983457"/>
            <a:ext cx="2468852" cy="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997" name="Straight Connector 996">
            <a:extLst>
              <a:ext uri="{FF2B5EF4-FFF2-40B4-BE49-F238E27FC236}">
                <a16:creationId xmlns:a16="http://schemas.microsoft.com/office/drawing/2014/main" id="{00000000-0008-0000-0500-0000E5030000}"/>
              </a:ext>
            </a:extLst>
          </xdr:cNvPr>
          <xdr:cNvCxnSpPr>
            <a:stCxn id="992" idx="4"/>
            <a:endCxn id="990" idx="4"/>
          </xdr:cNvCxnSpPr>
        </xdr:nvCxnSpPr>
        <xdr:spPr>
          <a:xfrm flipH="1">
            <a:off x="609667" y="5532097"/>
            <a:ext cx="2468852" cy="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93</xdr:col>
      <xdr:colOff>6861</xdr:colOff>
      <xdr:row>33</xdr:row>
      <xdr:rowOff>2</xdr:rowOff>
    </xdr:from>
    <xdr:to>
      <xdr:col>95</xdr:col>
      <xdr:colOff>24</xdr:colOff>
      <xdr:row>34</xdr:row>
      <xdr:rowOff>272</xdr:rowOff>
    </xdr:to>
    <xdr:cxnSp macro="">
      <xdr:nvCxnSpPr>
        <xdr:cNvPr id="998" name="Elbow Connector 444">
          <a:extLst>
            <a:ext uri="{FF2B5EF4-FFF2-40B4-BE49-F238E27FC236}">
              <a16:creationId xmlns:a16="http://schemas.microsoft.com/office/drawing/2014/main" id="{00000000-0008-0000-0500-0000E6030000}"/>
            </a:ext>
          </a:extLst>
        </xdr:cNvPr>
        <xdr:cNvCxnSpPr>
          <a:stCxn id="633" idx="0"/>
          <a:endCxn id="926" idx="1"/>
        </xdr:cNvCxnSpPr>
      </xdr:nvCxnSpPr>
      <xdr:spPr>
        <a:xfrm flipV="1">
          <a:off x="25164291" y="8675372"/>
          <a:ext cx="534183" cy="263160"/>
        </a:xfrm>
        <a:prstGeom prst="bentConnector3">
          <a:avLst>
            <a:gd name="adj1" fmla="val 50000"/>
          </a:avLst>
        </a:prstGeom>
        <a:noFill/>
        <a:ln w="38100" cap="rnd">
          <a:solidFill>
            <a:srgbClr val="0070C0"/>
          </a:solidFill>
          <a:prstDash val="dash"/>
        </a:ln>
      </xdr:spPr>
    </xdr:cxnSp>
    <xdr:clientData/>
  </xdr:twoCellAnchor>
  <xdr:twoCellAnchor>
    <xdr:from>
      <xdr:col>83</xdr:col>
      <xdr:colOff>11774</xdr:colOff>
      <xdr:row>30</xdr:row>
      <xdr:rowOff>0</xdr:rowOff>
    </xdr:from>
    <xdr:to>
      <xdr:col>93</xdr:col>
      <xdr:colOff>0</xdr:colOff>
      <xdr:row>31</xdr:row>
      <xdr:rowOff>261245</xdr:rowOff>
    </xdr:to>
    <xdr:grpSp>
      <xdr:nvGrpSpPr>
        <xdr:cNvPr id="999" name="Group 998">
          <a:extLst>
            <a:ext uri="{FF2B5EF4-FFF2-40B4-BE49-F238E27FC236}">
              <a16:creationId xmlns:a16="http://schemas.microsoft.com/office/drawing/2014/main" id="{00000000-0008-0000-0500-0000E7030000}"/>
            </a:ext>
          </a:extLst>
        </xdr:cNvPr>
        <xdr:cNvGrpSpPr/>
      </xdr:nvGrpSpPr>
      <xdr:grpSpPr>
        <a:xfrm>
          <a:off x="22147874" y="8001000"/>
          <a:ext cx="2655226" cy="527945"/>
          <a:chOff x="609662" y="4983457"/>
          <a:chExt cx="2743177" cy="548640"/>
        </a:xfrm>
      </xdr:grpSpPr>
      <xdr:sp macro="" textlink="">
        <xdr:nvSpPr>
          <xdr:cNvPr id="1000" name="Isosceles Triangle 999">
            <a:extLst>
              <a:ext uri="{FF2B5EF4-FFF2-40B4-BE49-F238E27FC236}">
                <a16:creationId xmlns:a16="http://schemas.microsoft.com/office/drawing/2014/main" id="{00000000-0008-0000-0500-0000E8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001" name="TextBox 191">
            <a:extLst>
              <a:ext uri="{FF2B5EF4-FFF2-40B4-BE49-F238E27FC236}">
                <a16:creationId xmlns:a16="http://schemas.microsoft.com/office/drawing/2014/main" id="{00000000-0008-0000-0500-0000E9030000}"/>
              </a:ext>
            </a:extLst>
          </xdr:cNvPr>
          <xdr:cNvSpPr txBox="1">
            <a:spLocks/>
          </xdr:cNvSpPr>
        </xdr:nvSpPr>
        <xdr:spPr>
          <a:xfrm>
            <a:off x="609662" y="4983457"/>
            <a:ext cx="2468861"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a:solidFill>
                  <a:schemeClr val="bg1"/>
                </a:solidFill>
                <a:latin typeface="Comic Sans MS" panose="030F0702030302020204" pitchFamily="66" charset="0"/>
              </a:rPr>
              <a:t> </a:t>
            </a:r>
            <a:r>
              <a:rPr lang="en-US" i="1">
                <a:solidFill>
                  <a:schemeClr val="accent4"/>
                </a:solidFill>
                <a:latin typeface="Comic Sans MS" panose="030F0702030302020204" pitchFamily="66" charset="0"/>
              </a:rPr>
              <a:t>TC-01   </a:t>
            </a:r>
            <a:r>
              <a:rPr lang="en-US">
                <a:solidFill>
                  <a:schemeClr val="bg1"/>
                </a:solidFill>
                <a:latin typeface="Comic Sans MS" panose="030F0702030302020204" pitchFamily="66" charset="0"/>
              </a:rPr>
              <a:t>SystemOffDi</a:t>
            </a:r>
          </a:p>
        </xdr:txBody>
      </xdr:sp>
      <xdr:sp macro="" textlink="">
        <xdr:nvSpPr>
          <xdr:cNvPr id="1002" name="Isosceles Triangle 1001">
            <a:extLst>
              <a:ext uri="{FF2B5EF4-FFF2-40B4-BE49-F238E27FC236}">
                <a16:creationId xmlns:a16="http://schemas.microsoft.com/office/drawing/2014/main" id="{00000000-0008-0000-0500-0000EA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003" name="Straight Connector 1002">
            <a:extLst>
              <a:ext uri="{FF2B5EF4-FFF2-40B4-BE49-F238E27FC236}">
                <a16:creationId xmlns:a16="http://schemas.microsoft.com/office/drawing/2014/main" id="{00000000-0008-0000-0500-0000EB030000}"/>
              </a:ext>
            </a:extLst>
          </xdr:cNvPr>
          <xdr:cNvCxnSpPr>
            <a:stCxn id="1002" idx="0"/>
            <a:endCxn id="1002" idx="2"/>
          </xdr:cNvCxnSpPr>
        </xdr:nvCxnSpPr>
        <xdr:spPr>
          <a:xfrm flipH="1" flipV="1">
            <a:off x="3078519" y="4983457"/>
            <a:ext cx="274320" cy="27432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04" name="Straight Connector 1003">
            <a:extLst>
              <a:ext uri="{FF2B5EF4-FFF2-40B4-BE49-F238E27FC236}">
                <a16:creationId xmlns:a16="http://schemas.microsoft.com/office/drawing/2014/main" id="{00000000-0008-0000-0500-0000EC030000}"/>
              </a:ext>
            </a:extLst>
          </xdr:cNvPr>
          <xdr:cNvCxnSpPr>
            <a:stCxn id="1002" idx="0"/>
            <a:endCxn id="1002" idx="4"/>
          </xdr:cNvCxnSpPr>
        </xdr:nvCxnSpPr>
        <xdr:spPr>
          <a:xfrm flipH="1">
            <a:off x="3078519" y="5257777"/>
            <a:ext cx="274320" cy="27432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05" name="Straight Connector 1004">
            <a:extLst>
              <a:ext uri="{FF2B5EF4-FFF2-40B4-BE49-F238E27FC236}">
                <a16:creationId xmlns:a16="http://schemas.microsoft.com/office/drawing/2014/main" id="{00000000-0008-0000-0500-0000ED030000}"/>
              </a:ext>
            </a:extLst>
          </xdr:cNvPr>
          <xdr:cNvCxnSpPr>
            <a:stCxn id="1000" idx="4"/>
            <a:endCxn id="1000" idx="2"/>
          </xdr:cNvCxnSpPr>
        </xdr:nvCxnSpPr>
        <xdr:spPr>
          <a:xfrm flipV="1">
            <a:off x="609667" y="4983457"/>
            <a:ext cx="0" cy="54864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06" name="Straight Connector 1005">
            <a:extLst>
              <a:ext uri="{FF2B5EF4-FFF2-40B4-BE49-F238E27FC236}">
                <a16:creationId xmlns:a16="http://schemas.microsoft.com/office/drawing/2014/main" id="{00000000-0008-0000-0500-0000EE030000}"/>
              </a:ext>
            </a:extLst>
          </xdr:cNvPr>
          <xdr:cNvCxnSpPr>
            <a:stCxn id="1002" idx="2"/>
            <a:endCxn id="1000" idx="2"/>
          </xdr:cNvCxnSpPr>
        </xdr:nvCxnSpPr>
        <xdr:spPr>
          <a:xfrm flipH="1">
            <a:off x="609667" y="4983457"/>
            <a:ext cx="2468852" cy="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07" name="Straight Connector 1006">
            <a:extLst>
              <a:ext uri="{FF2B5EF4-FFF2-40B4-BE49-F238E27FC236}">
                <a16:creationId xmlns:a16="http://schemas.microsoft.com/office/drawing/2014/main" id="{00000000-0008-0000-0500-0000EF030000}"/>
              </a:ext>
            </a:extLst>
          </xdr:cNvPr>
          <xdr:cNvCxnSpPr>
            <a:stCxn id="1002" idx="4"/>
            <a:endCxn id="1000" idx="4"/>
          </xdr:cNvCxnSpPr>
        </xdr:nvCxnSpPr>
        <xdr:spPr>
          <a:xfrm flipH="1">
            <a:off x="609667" y="5532097"/>
            <a:ext cx="2468852" cy="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83</xdr:col>
      <xdr:colOff>0</xdr:colOff>
      <xdr:row>45</xdr:row>
      <xdr:rowOff>544</xdr:rowOff>
    </xdr:from>
    <xdr:to>
      <xdr:col>93</xdr:col>
      <xdr:colOff>6861</xdr:colOff>
      <xdr:row>47</xdr:row>
      <xdr:rowOff>0</xdr:rowOff>
    </xdr:to>
    <xdr:grpSp>
      <xdr:nvGrpSpPr>
        <xdr:cNvPr id="1008" name="Group 1007">
          <a:extLst>
            <a:ext uri="{FF2B5EF4-FFF2-40B4-BE49-F238E27FC236}">
              <a16:creationId xmlns:a16="http://schemas.microsoft.com/office/drawing/2014/main" id="{00000000-0008-0000-0500-0000F0030000}"/>
            </a:ext>
          </a:extLst>
        </xdr:cNvPr>
        <xdr:cNvGrpSpPr/>
      </xdr:nvGrpSpPr>
      <xdr:grpSpPr>
        <a:xfrm>
          <a:off x="22136100" y="12002044"/>
          <a:ext cx="2673861" cy="532856"/>
          <a:chOff x="609660" y="4983457"/>
          <a:chExt cx="2743179" cy="548640"/>
        </a:xfrm>
      </xdr:grpSpPr>
      <xdr:sp macro="" textlink="">
        <xdr:nvSpPr>
          <xdr:cNvPr id="1009" name="Isosceles Triangle 1008">
            <a:extLst>
              <a:ext uri="{FF2B5EF4-FFF2-40B4-BE49-F238E27FC236}">
                <a16:creationId xmlns:a16="http://schemas.microsoft.com/office/drawing/2014/main" id="{00000000-0008-0000-0500-0000F1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010" name="TextBox 191">
            <a:extLst>
              <a:ext uri="{FF2B5EF4-FFF2-40B4-BE49-F238E27FC236}">
                <a16:creationId xmlns:a16="http://schemas.microsoft.com/office/drawing/2014/main" id="{00000000-0008-0000-0500-0000F203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 Pumps On</a:t>
            </a:r>
          </a:p>
        </xdr:txBody>
      </xdr:sp>
      <xdr:sp macro="" textlink="">
        <xdr:nvSpPr>
          <xdr:cNvPr id="1011" name="TextBox 192">
            <a:extLst>
              <a:ext uri="{FF2B5EF4-FFF2-40B4-BE49-F238E27FC236}">
                <a16:creationId xmlns:a16="http://schemas.microsoft.com/office/drawing/2014/main" id="{00000000-0008-0000-0500-0000F303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TC-01</a:t>
            </a:r>
          </a:p>
        </xdr:txBody>
      </xdr:sp>
      <xdr:sp macro="" textlink="">
        <xdr:nvSpPr>
          <xdr:cNvPr id="1012" name="Isosceles Triangle 1011">
            <a:extLst>
              <a:ext uri="{FF2B5EF4-FFF2-40B4-BE49-F238E27FC236}">
                <a16:creationId xmlns:a16="http://schemas.microsoft.com/office/drawing/2014/main" id="{00000000-0008-0000-0500-0000F4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013" name="Straight Connector 1012">
            <a:extLst>
              <a:ext uri="{FF2B5EF4-FFF2-40B4-BE49-F238E27FC236}">
                <a16:creationId xmlns:a16="http://schemas.microsoft.com/office/drawing/2014/main" id="{00000000-0008-0000-0500-0000F5030000}"/>
              </a:ext>
            </a:extLst>
          </xdr:cNvPr>
          <xdr:cNvCxnSpPr>
            <a:stCxn id="1012" idx="0"/>
            <a:endCxn id="1012"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14" name="Straight Connector 1013">
            <a:extLst>
              <a:ext uri="{FF2B5EF4-FFF2-40B4-BE49-F238E27FC236}">
                <a16:creationId xmlns:a16="http://schemas.microsoft.com/office/drawing/2014/main" id="{00000000-0008-0000-0500-0000F6030000}"/>
              </a:ext>
            </a:extLst>
          </xdr:cNvPr>
          <xdr:cNvCxnSpPr>
            <a:stCxn id="1012" idx="0"/>
            <a:endCxn id="1012"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15" name="Straight Connector 1014">
            <a:extLst>
              <a:ext uri="{FF2B5EF4-FFF2-40B4-BE49-F238E27FC236}">
                <a16:creationId xmlns:a16="http://schemas.microsoft.com/office/drawing/2014/main" id="{00000000-0008-0000-0500-0000F7030000}"/>
              </a:ext>
            </a:extLst>
          </xdr:cNvPr>
          <xdr:cNvCxnSpPr>
            <a:stCxn id="1009" idx="4"/>
            <a:endCxn id="1009"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16" name="Straight Connector 1015">
            <a:extLst>
              <a:ext uri="{FF2B5EF4-FFF2-40B4-BE49-F238E27FC236}">
                <a16:creationId xmlns:a16="http://schemas.microsoft.com/office/drawing/2014/main" id="{00000000-0008-0000-0500-0000F8030000}"/>
              </a:ext>
            </a:extLst>
          </xdr:cNvPr>
          <xdr:cNvCxnSpPr>
            <a:stCxn id="1012" idx="2"/>
            <a:endCxn id="1009"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17" name="Straight Connector 1016">
            <a:extLst>
              <a:ext uri="{FF2B5EF4-FFF2-40B4-BE49-F238E27FC236}">
                <a16:creationId xmlns:a16="http://schemas.microsoft.com/office/drawing/2014/main" id="{00000000-0008-0000-0500-0000F9030000}"/>
              </a:ext>
            </a:extLst>
          </xdr:cNvPr>
          <xdr:cNvCxnSpPr>
            <a:stCxn id="1012" idx="4"/>
            <a:endCxn id="1009"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93</xdr:col>
      <xdr:colOff>1</xdr:colOff>
      <xdr:row>42</xdr:row>
      <xdr:rowOff>262745</xdr:rowOff>
    </xdr:from>
    <xdr:to>
      <xdr:col>95</xdr:col>
      <xdr:colOff>0</xdr:colOff>
      <xdr:row>43</xdr:row>
      <xdr:rowOff>16</xdr:rowOff>
    </xdr:to>
    <xdr:cxnSp macro="">
      <xdr:nvCxnSpPr>
        <xdr:cNvPr id="1018" name="Elbow Connector 2132">
          <a:extLst>
            <a:ext uri="{FF2B5EF4-FFF2-40B4-BE49-F238E27FC236}">
              <a16:creationId xmlns:a16="http://schemas.microsoft.com/office/drawing/2014/main" id="{00000000-0008-0000-0500-0000FA030000}"/>
            </a:ext>
          </a:extLst>
        </xdr:cNvPr>
        <xdr:cNvCxnSpPr>
          <a:stCxn id="1023" idx="0"/>
          <a:endCxn id="970" idx="1"/>
        </xdr:cNvCxnSpPr>
      </xdr:nvCxnSpPr>
      <xdr:spPr>
        <a:xfrm>
          <a:off x="25157431" y="11304125"/>
          <a:ext cx="541019" cy="161"/>
        </a:xfrm>
        <a:prstGeom prst="bentConnector3">
          <a:avLst>
            <a:gd name="adj1" fmla="val 50000"/>
          </a:avLst>
        </a:prstGeom>
        <a:noFill/>
        <a:ln w="38100" cap="rnd">
          <a:solidFill>
            <a:srgbClr val="00B0F0"/>
          </a:solidFill>
          <a:prstDash val="lgDashDotDot"/>
        </a:ln>
      </xdr:spPr>
    </xdr:cxnSp>
    <xdr:clientData/>
  </xdr:twoCellAnchor>
  <xdr:twoCellAnchor>
    <xdr:from>
      <xdr:col>93</xdr:col>
      <xdr:colOff>6861</xdr:colOff>
      <xdr:row>45</xdr:row>
      <xdr:rowOff>2</xdr:rowOff>
    </xdr:from>
    <xdr:to>
      <xdr:col>95</xdr:col>
      <xdr:colOff>24</xdr:colOff>
      <xdr:row>46</xdr:row>
      <xdr:rowOff>272</xdr:rowOff>
    </xdr:to>
    <xdr:cxnSp macro="">
      <xdr:nvCxnSpPr>
        <xdr:cNvPr id="1019" name="Elbow Connector 444">
          <a:extLst>
            <a:ext uri="{FF2B5EF4-FFF2-40B4-BE49-F238E27FC236}">
              <a16:creationId xmlns:a16="http://schemas.microsoft.com/office/drawing/2014/main" id="{00000000-0008-0000-0500-0000FB030000}"/>
            </a:ext>
          </a:extLst>
        </xdr:cNvPr>
        <xdr:cNvCxnSpPr>
          <a:stCxn id="1012" idx="0"/>
          <a:endCxn id="971" idx="1"/>
        </xdr:cNvCxnSpPr>
      </xdr:nvCxnSpPr>
      <xdr:spPr>
        <a:xfrm flipV="1">
          <a:off x="25164291" y="11830052"/>
          <a:ext cx="534183" cy="263160"/>
        </a:xfrm>
        <a:prstGeom prst="bentConnector3">
          <a:avLst>
            <a:gd name="adj1" fmla="val 50000"/>
          </a:avLst>
        </a:prstGeom>
        <a:noFill/>
        <a:ln w="38100" cap="rnd">
          <a:solidFill>
            <a:srgbClr val="0070C0"/>
          </a:solidFill>
          <a:prstDash val="dash"/>
        </a:ln>
      </xdr:spPr>
    </xdr:cxnSp>
    <xdr:clientData/>
  </xdr:twoCellAnchor>
  <xdr:twoCellAnchor>
    <xdr:from>
      <xdr:col>83</xdr:col>
      <xdr:colOff>11774</xdr:colOff>
      <xdr:row>42</xdr:row>
      <xdr:rowOff>0</xdr:rowOff>
    </xdr:from>
    <xdr:to>
      <xdr:col>93</xdr:col>
      <xdr:colOff>0</xdr:colOff>
      <xdr:row>43</xdr:row>
      <xdr:rowOff>261245</xdr:rowOff>
    </xdr:to>
    <xdr:grpSp>
      <xdr:nvGrpSpPr>
        <xdr:cNvPr id="1020" name="Group 1019">
          <a:extLst>
            <a:ext uri="{FF2B5EF4-FFF2-40B4-BE49-F238E27FC236}">
              <a16:creationId xmlns:a16="http://schemas.microsoft.com/office/drawing/2014/main" id="{00000000-0008-0000-0500-0000FC030000}"/>
            </a:ext>
          </a:extLst>
        </xdr:cNvPr>
        <xdr:cNvGrpSpPr/>
      </xdr:nvGrpSpPr>
      <xdr:grpSpPr>
        <a:xfrm>
          <a:off x="22147874" y="11201400"/>
          <a:ext cx="2655226" cy="527945"/>
          <a:chOff x="609662" y="4983457"/>
          <a:chExt cx="2743177" cy="548640"/>
        </a:xfrm>
      </xdr:grpSpPr>
      <xdr:sp macro="" textlink="">
        <xdr:nvSpPr>
          <xdr:cNvPr id="1021" name="Isosceles Triangle 1020">
            <a:extLst>
              <a:ext uri="{FF2B5EF4-FFF2-40B4-BE49-F238E27FC236}">
                <a16:creationId xmlns:a16="http://schemas.microsoft.com/office/drawing/2014/main" id="{00000000-0008-0000-0500-0000FD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022" name="TextBox 191">
            <a:extLst>
              <a:ext uri="{FF2B5EF4-FFF2-40B4-BE49-F238E27FC236}">
                <a16:creationId xmlns:a16="http://schemas.microsoft.com/office/drawing/2014/main" id="{00000000-0008-0000-0500-0000FE030000}"/>
              </a:ext>
            </a:extLst>
          </xdr:cNvPr>
          <xdr:cNvSpPr txBox="1">
            <a:spLocks/>
          </xdr:cNvSpPr>
        </xdr:nvSpPr>
        <xdr:spPr>
          <a:xfrm>
            <a:off x="609662" y="4983457"/>
            <a:ext cx="2468861"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a:solidFill>
                  <a:schemeClr val="bg1"/>
                </a:solidFill>
                <a:latin typeface="Comic Sans MS" panose="030F0702030302020204" pitchFamily="66" charset="0"/>
              </a:rPr>
              <a:t> </a:t>
            </a:r>
            <a:r>
              <a:rPr lang="en-US" i="1">
                <a:solidFill>
                  <a:schemeClr val="accent4"/>
                </a:solidFill>
                <a:latin typeface="Comic Sans MS" panose="030F0702030302020204" pitchFamily="66" charset="0"/>
              </a:rPr>
              <a:t>TC-01   </a:t>
            </a:r>
            <a:r>
              <a:rPr lang="en-US">
                <a:solidFill>
                  <a:schemeClr val="bg1"/>
                </a:solidFill>
                <a:latin typeface="Comic Sans MS" panose="030F0702030302020204" pitchFamily="66" charset="0"/>
              </a:rPr>
              <a:t>SystemOffDi</a:t>
            </a:r>
          </a:p>
        </xdr:txBody>
      </xdr:sp>
      <xdr:sp macro="" textlink="">
        <xdr:nvSpPr>
          <xdr:cNvPr id="1023" name="Isosceles Triangle 1022">
            <a:extLst>
              <a:ext uri="{FF2B5EF4-FFF2-40B4-BE49-F238E27FC236}">
                <a16:creationId xmlns:a16="http://schemas.microsoft.com/office/drawing/2014/main" id="{00000000-0008-0000-0500-0000FF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024" name="Straight Connector 1023">
            <a:extLst>
              <a:ext uri="{FF2B5EF4-FFF2-40B4-BE49-F238E27FC236}">
                <a16:creationId xmlns:a16="http://schemas.microsoft.com/office/drawing/2014/main" id="{00000000-0008-0000-0500-000000040000}"/>
              </a:ext>
            </a:extLst>
          </xdr:cNvPr>
          <xdr:cNvCxnSpPr>
            <a:stCxn id="1023" idx="0"/>
            <a:endCxn id="1023" idx="2"/>
          </xdr:cNvCxnSpPr>
        </xdr:nvCxnSpPr>
        <xdr:spPr>
          <a:xfrm flipH="1" flipV="1">
            <a:off x="3078519" y="4983457"/>
            <a:ext cx="274320" cy="27432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25" name="Straight Connector 1024">
            <a:extLst>
              <a:ext uri="{FF2B5EF4-FFF2-40B4-BE49-F238E27FC236}">
                <a16:creationId xmlns:a16="http://schemas.microsoft.com/office/drawing/2014/main" id="{00000000-0008-0000-0500-000001040000}"/>
              </a:ext>
            </a:extLst>
          </xdr:cNvPr>
          <xdr:cNvCxnSpPr>
            <a:stCxn id="1023" idx="0"/>
            <a:endCxn id="1023" idx="4"/>
          </xdr:cNvCxnSpPr>
        </xdr:nvCxnSpPr>
        <xdr:spPr>
          <a:xfrm flipH="1">
            <a:off x="3078519" y="5257777"/>
            <a:ext cx="274320" cy="27432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26" name="Straight Connector 1025">
            <a:extLst>
              <a:ext uri="{FF2B5EF4-FFF2-40B4-BE49-F238E27FC236}">
                <a16:creationId xmlns:a16="http://schemas.microsoft.com/office/drawing/2014/main" id="{00000000-0008-0000-0500-000002040000}"/>
              </a:ext>
            </a:extLst>
          </xdr:cNvPr>
          <xdr:cNvCxnSpPr>
            <a:stCxn id="1021" idx="4"/>
            <a:endCxn id="1021" idx="2"/>
          </xdr:cNvCxnSpPr>
        </xdr:nvCxnSpPr>
        <xdr:spPr>
          <a:xfrm flipV="1">
            <a:off x="609667" y="4983457"/>
            <a:ext cx="0" cy="54864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27" name="Straight Connector 1026">
            <a:extLst>
              <a:ext uri="{FF2B5EF4-FFF2-40B4-BE49-F238E27FC236}">
                <a16:creationId xmlns:a16="http://schemas.microsoft.com/office/drawing/2014/main" id="{00000000-0008-0000-0500-000003040000}"/>
              </a:ext>
            </a:extLst>
          </xdr:cNvPr>
          <xdr:cNvCxnSpPr>
            <a:stCxn id="1023" idx="2"/>
            <a:endCxn id="1021" idx="2"/>
          </xdr:cNvCxnSpPr>
        </xdr:nvCxnSpPr>
        <xdr:spPr>
          <a:xfrm flipH="1">
            <a:off x="609667" y="4983457"/>
            <a:ext cx="2468852" cy="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28" name="Straight Connector 1027">
            <a:extLst>
              <a:ext uri="{FF2B5EF4-FFF2-40B4-BE49-F238E27FC236}">
                <a16:creationId xmlns:a16="http://schemas.microsoft.com/office/drawing/2014/main" id="{00000000-0008-0000-0500-000004040000}"/>
              </a:ext>
            </a:extLst>
          </xdr:cNvPr>
          <xdr:cNvCxnSpPr>
            <a:stCxn id="1023" idx="4"/>
            <a:endCxn id="1021" idx="4"/>
          </xdr:cNvCxnSpPr>
        </xdr:nvCxnSpPr>
        <xdr:spPr>
          <a:xfrm flipH="1">
            <a:off x="609667" y="5532097"/>
            <a:ext cx="2468852" cy="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70</xdr:col>
      <xdr:colOff>0</xdr:colOff>
      <xdr:row>39</xdr:row>
      <xdr:rowOff>0</xdr:rowOff>
    </xdr:from>
    <xdr:to>
      <xdr:col>76</xdr:col>
      <xdr:colOff>757</xdr:colOff>
      <xdr:row>47</xdr:row>
      <xdr:rowOff>0</xdr:rowOff>
    </xdr:to>
    <xdr:grpSp>
      <xdr:nvGrpSpPr>
        <xdr:cNvPr id="1029" name="Group 1028">
          <a:extLst>
            <a:ext uri="{FF2B5EF4-FFF2-40B4-BE49-F238E27FC236}">
              <a16:creationId xmlns:a16="http://schemas.microsoft.com/office/drawing/2014/main" id="{00000000-0008-0000-0500-000005040000}"/>
            </a:ext>
          </a:extLst>
        </xdr:cNvPr>
        <xdr:cNvGrpSpPr/>
      </xdr:nvGrpSpPr>
      <xdr:grpSpPr>
        <a:xfrm>
          <a:off x="18669000" y="10401300"/>
          <a:ext cx="1600957" cy="2133600"/>
          <a:chOff x="2438434" y="1691659"/>
          <a:chExt cx="1645908" cy="2194542"/>
        </a:xfrm>
      </xdr:grpSpPr>
      <xdr:sp macro="" textlink="">
        <xdr:nvSpPr>
          <xdr:cNvPr id="1030" name="Rectangle 1029">
            <a:extLst>
              <a:ext uri="{FF2B5EF4-FFF2-40B4-BE49-F238E27FC236}">
                <a16:creationId xmlns:a16="http://schemas.microsoft.com/office/drawing/2014/main" id="{00000000-0008-0000-0500-000006040000}"/>
              </a:ext>
            </a:extLst>
          </xdr:cNvPr>
          <xdr:cNvSpPr/>
        </xdr:nvSpPr>
        <xdr:spPr>
          <a:xfrm>
            <a:off x="2438440" y="1691659"/>
            <a:ext cx="1645878" cy="2194542"/>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031" name="Rectangle 1030">
            <a:extLst>
              <a:ext uri="{FF2B5EF4-FFF2-40B4-BE49-F238E27FC236}">
                <a16:creationId xmlns:a16="http://schemas.microsoft.com/office/drawing/2014/main" id="{00000000-0008-0000-0500-00000704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032" name="TextBox 31">
            <a:extLst>
              <a:ext uri="{FF2B5EF4-FFF2-40B4-BE49-F238E27FC236}">
                <a16:creationId xmlns:a16="http://schemas.microsoft.com/office/drawing/2014/main" id="{00000000-0008-0000-0500-000008040000}"/>
              </a:ext>
            </a:extLst>
          </xdr:cNvPr>
          <xdr:cNvSpPr txBox="1">
            <a:spLocks noChangeAspect="1"/>
          </xdr:cNvSpPr>
        </xdr:nvSpPr>
        <xdr:spPr>
          <a:xfrm>
            <a:off x="3535708" y="2788940"/>
            <a:ext cx="548634" cy="1097256"/>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a:p>
            <a:pPr algn="ctr"/>
            <a:r>
              <a:rPr lang="en-US" b="1">
                <a:solidFill>
                  <a:srgbClr val="00B050"/>
                </a:solidFill>
                <a:latin typeface="Arial" panose="020B0604020202020204" pitchFamily="34" charset="0"/>
                <a:cs typeface="Arial" panose="020B0604020202020204" pitchFamily="34" charset="0"/>
              </a:rPr>
              <a:t>DB</a:t>
            </a:r>
          </a:p>
        </xdr:txBody>
      </xdr:sp>
      <xdr:sp macro="" textlink="">
        <xdr:nvSpPr>
          <xdr:cNvPr id="1033" name="TextBox 32">
            <a:extLst>
              <a:ext uri="{FF2B5EF4-FFF2-40B4-BE49-F238E27FC236}">
                <a16:creationId xmlns:a16="http://schemas.microsoft.com/office/drawing/2014/main" id="{00000000-0008-0000-0500-000009040000}"/>
              </a:ext>
            </a:extLst>
          </xdr:cNvPr>
          <xdr:cNvSpPr txBox="1">
            <a:spLocks noChangeAspect="1"/>
          </xdr:cNvSpPr>
        </xdr:nvSpPr>
        <xdr:spPr>
          <a:xfrm>
            <a:off x="2438440" y="169165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1034" name="TextBox 33">
            <a:extLst>
              <a:ext uri="{FF2B5EF4-FFF2-40B4-BE49-F238E27FC236}">
                <a16:creationId xmlns:a16="http://schemas.microsoft.com/office/drawing/2014/main" id="{00000000-0008-0000-0500-00000A04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035" name="TextBox 34">
            <a:extLst>
              <a:ext uri="{FF2B5EF4-FFF2-40B4-BE49-F238E27FC236}">
                <a16:creationId xmlns:a16="http://schemas.microsoft.com/office/drawing/2014/main" id="{00000000-0008-0000-0500-00000B040000}"/>
              </a:ext>
            </a:extLst>
          </xdr:cNvPr>
          <xdr:cNvSpPr txBox="1">
            <a:spLocks noChangeAspect="1"/>
          </xdr:cNvSpPr>
        </xdr:nvSpPr>
        <xdr:spPr>
          <a:xfrm>
            <a:off x="2438440" y="224029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1036" name="TextBox 35">
            <a:extLst>
              <a:ext uri="{FF2B5EF4-FFF2-40B4-BE49-F238E27FC236}">
                <a16:creationId xmlns:a16="http://schemas.microsoft.com/office/drawing/2014/main" id="{00000000-0008-0000-0500-00000C04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1037" name="Straight Connector 1036">
            <a:extLst>
              <a:ext uri="{FF2B5EF4-FFF2-40B4-BE49-F238E27FC236}">
                <a16:creationId xmlns:a16="http://schemas.microsoft.com/office/drawing/2014/main" id="{00000000-0008-0000-0500-00000D040000}"/>
              </a:ext>
            </a:extLst>
          </xdr:cNvPr>
          <xdr:cNvCxnSpPr/>
        </xdr:nvCxnSpPr>
        <xdr:spPr>
          <a:xfrm flipH="1">
            <a:off x="2987074" y="1691659"/>
            <a:ext cx="548634" cy="0"/>
          </a:xfrm>
          <a:prstGeom prst="line">
            <a:avLst/>
          </a:prstGeom>
          <a:noFill/>
          <a:ln w="38100" cap="rnd">
            <a:solidFill>
              <a:schemeClr val="accent4"/>
            </a:solidFill>
          </a:ln>
        </xdr:spPr>
      </xdr:cxnSp>
      <xdr:sp macro="" textlink="">
        <xdr:nvSpPr>
          <xdr:cNvPr id="1038" name="TextBox 37">
            <a:extLst>
              <a:ext uri="{FF2B5EF4-FFF2-40B4-BE49-F238E27FC236}">
                <a16:creationId xmlns:a16="http://schemas.microsoft.com/office/drawing/2014/main" id="{00000000-0008-0000-0500-00000E040000}"/>
              </a:ext>
            </a:extLst>
          </xdr:cNvPr>
          <xdr:cNvSpPr txBox="1">
            <a:spLocks noChangeAspect="1"/>
          </xdr:cNvSpPr>
        </xdr:nvSpPr>
        <xdr:spPr>
          <a:xfrm>
            <a:off x="2438434" y="3337555"/>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1039" name="TextBox 42">
            <a:extLst>
              <a:ext uri="{FF2B5EF4-FFF2-40B4-BE49-F238E27FC236}">
                <a16:creationId xmlns:a16="http://schemas.microsoft.com/office/drawing/2014/main" id="{00000000-0008-0000-0500-00000F040000}"/>
              </a:ext>
            </a:extLst>
          </xdr:cNvPr>
          <xdr:cNvSpPr txBox="1">
            <a:spLocks noChangeAspect="1"/>
          </xdr:cNvSpPr>
        </xdr:nvSpPr>
        <xdr:spPr>
          <a:xfrm>
            <a:off x="2987068" y="3337561"/>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1040" name="Oval 1039">
            <a:extLst>
              <a:ext uri="{FF2B5EF4-FFF2-40B4-BE49-F238E27FC236}">
                <a16:creationId xmlns:a16="http://schemas.microsoft.com/office/drawing/2014/main" id="{00000000-0008-0000-0500-00001004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041" name="Oval 1040">
            <a:extLst>
              <a:ext uri="{FF2B5EF4-FFF2-40B4-BE49-F238E27FC236}">
                <a16:creationId xmlns:a16="http://schemas.microsoft.com/office/drawing/2014/main" id="{00000000-0008-0000-0500-00001104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042" name="Oval 1041">
            <a:extLst>
              <a:ext uri="{FF2B5EF4-FFF2-40B4-BE49-F238E27FC236}">
                <a16:creationId xmlns:a16="http://schemas.microsoft.com/office/drawing/2014/main" id="{00000000-0008-0000-0500-00001204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043" name="Straight Connector 1042">
            <a:extLst>
              <a:ext uri="{FF2B5EF4-FFF2-40B4-BE49-F238E27FC236}">
                <a16:creationId xmlns:a16="http://schemas.microsoft.com/office/drawing/2014/main" id="{00000000-0008-0000-0500-000013040000}"/>
              </a:ext>
            </a:extLst>
          </xdr:cNvPr>
          <xdr:cNvCxnSpPr>
            <a:cxnSpLocks/>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1044" name="Straight Connector 1043">
            <a:extLst>
              <a:ext uri="{FF2B5EF4-FFF2-40B4-BE49-F238E27FC236}">
                <a16:creationId xmlns:a16="http://schemas.microsoft.com/office/drawing/2014/main" id="{00000000-0008-0000-0500-00001404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grpSp>
    <xdr:clientData/>
  </xdr:twoCellAnchor>
  <xdr:twoCellAnchor>
    <xdr:from>
      <xdr:col>61</xdr:col>
      <xdr:colOff>258614</xdr:colOff>
      <xdr:row>42</xdr:row>
      <xdr:rowOff>6</xdr:rowOff>
    </xdr:from>
    <xdr:to>
      <xdr:col>70</xdr:col>
      <xdr:colOff>6</xdr:colOff>
      <xdr:row>42</xdr:row>
      <xdr:rowOff>1500</xdr:rowOff>
    </xdr:to>
    <xdr:cxnSp macro="">
      <xdr:nvCxnSpPr>
        <xdr:cNvPr id="1045" name="Elbow Connector 2132">
          <a:extLst>
            <a:ext uri="{FF2B5EF4-FFF2-40B4-BE49-F238E27FC236}">
              <a16:creationId xmlns:a16="http://schemas.microsoft.com/office/drawing/2014/main" id="{00000000-0008-0000-0500-000015040000}"/>
            </a:ext>
          </a:extLst>
        </xdr:cNvPr>
        <xdr:cNvCxnSpPr>
          <a:stCxn id="1049" idx="0"/>
          <a:endCxn id="1035" idx="1"/>
        </xdr:cNvCxnSpPr>
      </xdr:nvCxnSpPr>
      <xdr:spPr>
        <a:xfrm flipV="1">
          <a:off x="16759724" y="11041386"/>
          <a:ext cx="2175982" cy="1494"/>
        </a:xfrm>
        <a:prstGeom prst="bentConnector3">
          <a:avLst>
            <a:gd name="adj1" fmla="val 50000"/>
          </a:avLst>
        </a:prstGeom>
        <a:noFill/>
        <a:ln w="38100" cap="rnd">
          <a:solidFill>
            <a:srgbClr val="00B0F0"/>
          </a:solidFill>
          <a:prstDash val="lgDashDotDot"/>
        </a:ln>
      </xdr:spPr>
    </xdr:cxnSp>
    <xdr:clientData/>
  </xdr:twoCellAnchor>
  <xdr:twoCellAnchor>
    <xdr:from>
      <xdr:col>52</xdr:col>
      <xdr:colOff>0</xdr:colOff>
      <xdr:row>41</xdr:row>
      <xdr:rowOff>2997</xdr:rowOff>
    </xdr:from>
    <xdr:to>
      <xdr:col>61</xdr:col>
      <xdr:colOff>258613</xdr:colOff>
      <xdr:row>43</xdr:row>
      <xdr:rowOff>0</xdr:rowOff>
    </xdr:to>
    <xdr:grpSp>
      <xdr:nvGrpSpPr>
        <xdr:cNvPr id="1046" name="Group 1045">
          <a:extLst>
            <a:ext uri="{FF2B5EF4-FFF2-40B4-BE49-F238E27FC236}">
              <a16:creationId xmlns:a16="http://schemas.microsoft.com/office/drawing/2014/main" id="{00000000-0008-0000-0500-000016040000}"/>
            </a:ext>
          </a:extLst>
        </xdr:cNvPr>
        <xdr:cNvGrpSpPr/>
      </xdr:nvGrpSpPr>
      <xdr:grpSpPr>
        <a:xfrm>
          <a:off x="13868400" y="10937697"/>
          <a:ext cx="2658913" cy="530403"/>
          <a:chOff x="609662" y="4983457"/>
          <a:chExt cx="2743177" cy="548640"/>
        </a:xfrm>
      </xdr:grpSpPr>
      <xdr:sp macro="" textlink="">
        <xdr:nvSpPr>
          <xdr:cNvPr id="1047" name="Isosceles Triangle 1046">
            <a:extLst>
              <a:ext uri="{FF2B5EF4-FFF2-40B4-BE49-F238E27FC236}">
                <a16:creationId xmlns:a16="http://schemas.microsoft.com/office/drawing/2014/main" id="{00000000-0008-0000-0500-00001704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048" name="TextBox 191">
            <a:extLst>
              <a:ext uri="{FF2B5EF4-FFF2-40B4-BE49-F238E27FC236}">
                <a16:creationId xmlns:a16="http://schemas.microsoft.com/office/drawing/2014/main" id="{00000000-0008-0000-0500-000018040000}"/>
              </a:ext>
            </a:extLst>
          </xdr:cNvPr>
          <xdr:cNvSpPr txBox="1">
            <a:spLocks/>
          </xdr:cNvSpPr>
        </xdr:nvSpPr>
        <xdr:spPr>
          <a:xfrm>
            <a:off x="609662" y="4983457"/>
            <a:ext cx="2468861"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a:solidFill>
                  <a:schemeClr val="bg1"/>
                </a:solidFill>
                <a:latin typeface="Comic Sans MS" panose="030F0702030302020204" pitchFamily="66" charset="0"/>
              </a:rPr>
              <a:t> </a:t>
            </a:r>
            <a:r>
              <a:rPr lang="en-US" i="1">
                <a:solidFill>
                  <a:schemeClr val="accent4"/>
                </a:solidFill>
                <a:latin typeface="Comic Sans MS" panose="030F0702030302020204" pitchFamily="66" charset="0"/>
              </a:rPr>
              <a:t>TC-01   </a:t>
            </a:r>
            <a:r>
              <a:rPr lang="en-US">
                <a:solidFill>
                  <a:schemeClr val="bg1"/>
                </a:solidFill>
                <a:latin typeface="Comic Sans MS" panose="030F0702030302020204" pitchFamily="66" charset="0"/>
              </a:rPr>
              <a:t>SystemOffDi</a:t>
            </a:r>
          </a:p>
        </xdr:txBody>
      </xdr:sp>
      <xdr:sp macro="" textlink="">
        <xdr:nvSpPr>
          <xdr:cNvPr id="1049" name="Isosceles Triangle 1048">
            <a:extLst>
              <a:ext uri="{FF2B5EF4-FFF2-40B4-BE49-F238E27FC236}">
                <a16:creationId xmlns:a16="http://schemas.microsoft.com/office/drawing/2014/main" id="{00000000-0008-0000-0500-00001904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050" name="Straight Connector 1049">
            <a:extLst>
              <a:ext uri="{FF2B5EF4-FFF2-40B4-BE49-F238E27FC236}">
                <a16:creationId xmlns:a16="http://schemas.microsoft.com/office/drawing/2014/main" id="{00000000-0008-0000-0500-00001A040000}"/>
              </a:ext>
            </a:extLst>
          </xdr:cNvPr>
          <xdr:cNvCxnSpPr>
            <a:stCxn id="1049" idx="0"/>
            <a:endCxn id="1049" idx="2"/>
          </xdr:cNvCxnSpPr>
        </xdr:nvCxnSpPr>
        <xdr:spPr>
          <a:xfrm flipH="1" flipV="1">
            <a:off x="3078519" y="4983457"/>
            <a:ext cx="274320" cy="27432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51" name="Straight Connector 1050">
            <a:extLst>
              <a:ext uri="{FF2B5EF4-FFF2-40B4-BE49-F238E27FC236}">
                <a16:creationId xmlns:a16="http://schemas.microsoft.com/office/drawing/2014/main" id="{00000000-0008-0000-0500-00001B040000}"/>
              </a:ext>
            </a:extLst>
          </xdr:cNvPr>
          <xdr:cNvCxnSpPr>
            <a:stCxn id="1049" idx="0"/>
            <a:endCxn id="1049" idx="4"/>
          </xdr:cNvCxnSpPr>
        </xdr:nvCxnSpPr>
        <xdr:spPr>
          <a:xfrm flipH="1">
            <a:off x="3078519" y="5257777"/>
            <a:ext cx="274320" cy="27432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52" name="Straight Connector 1051">
            <a:extLst>
              <a:ext uri="{FF2B5EF4-FFF2-40B4-BE49-F238E27FC236}">
                <a16:creationId xmlns:a16="http://schemas.microsoft.com/office/drawing/2014/main" id="{00000000-0008-0000-0500-00001C040000}"/>
              </a:ext>
            </a:extLst>
          </xdr:cNvPr>
          <xdr:cNvCxnSpPr>
            <a:stCxn id="1047" idx="4"/>
            <a:endCxn id="1047" idx="2"/>
          </xdr:cNvCxnSpPr>
        </xdr:nvCxnSpPr>
        <xdr:spPr>
          <a:xfrm flipV="1">
            <a:off x="609667" y="4983457"/>
            <a:ext cx="0" cy="54864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53" name="Straight Connector 1052">
            <a:extLst>
              <a:ext uri="{FF2B5EF4-FFF2-40B4-BE49-F238E27FC236}">
                <a16:creationId xmlns:a16="http://schemas.microsoft.com/office/drawing/2014/main" id="{00000000-0008-0000-0500-00001D040000}"/>
              </a:ext>
            </a:extLst>
          </xdr:cNvPr>
          <xdr:cNvCxnSpPr>
            <a:stCxn id="1049" idx="2"/>
            <a:endCxn id="1047" idx="2"/>
          </xdr:cNvCxnSpPr>
        </xdr:nvCxnSpPr>
        <xdr:spPr>
          <a:xfrm flipH="1">
            <a:off x="609667" y="4983457"/>
            <a:ext cx="2468852" cy="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54" name="Straight Connector 1053">
            <a:extLst>
              <a:ext uri="{FF2B5EF4-FFF2-40B4-BE49-F238E27FC236}">
                <a16:creationId xmlns:a16="http://schemas.microsoft.com/office/drawing/2014/main" id="{00000000-0008-0000-0500-00001E040000}"/>
              </a:ext>
            </a:extLst>
          </xdr:cNvPr>
          <xdr:cNvCxnSpPr>
            <a:stCxn id="1049" idx="4"/>
            <a:endCxn id="1047" idx="4"/>
          </xdr:cNvCxnSpPr>
        </xdr:nvCxnSpPr>
        <xdr:spPr>
          <a:xfrm flipH="1">
            <a:off x="609667" y="5532097"/>
            <a:ext cx="2468852" cy="0"/>
          </a:xfrm>
          <a:prstGeom prst="line">
            <a:avLst/>
          </a:prstGeom>
          <a:solidFill>
            <a:schemeClr val="tx1"/>
          </a:solidFill>
          <a:ln w="38100" cap="rnd">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95</xdr:col>
      <xdr:colOff>0</xdr:colOff>
      <xdr:row>49</xdr:row>
      <xdr:rowOff>263588</xdr:rowOff>
    </xdr:from>
    <xdr:to>
      <xdr:col>100</xdr:col>
      <xdr:colOff>269239</xdr:colOff>
      <xdr:row>55</xdr:row>
      <xdr:rowOff>263588</xdr:rowOff>
    </xdr:to>
    <xdr:grpSp>
      <xdr:nvGrpSpPr>
        <xdr:cNvPr id="1055" name="Group 1054">
          <a:extLst>
            <a:ext uri="{FF2B5EF4-FFF2-40B4-BE49-F238E27FC236}">
              <a16:creationId xmlns:a16="http://schemas.microsoft.com/office/drawing/2014/main" id="{00000000-0008-0000-0500-00001F040000}"/>
            </a:ext>
          </a:extLst>
        </xdr:cNvPr>
        <xdr:cNvGrpSpPr/>
      </xdr:nvGrpSpPr>
      <xdr:grpSpPr>
        <a:xfrm>
          <a:off x="25336500" y="13331888"/>
          <a:ext cx="1602739" cy="1600200"/>
          <a:chOff x="2438410" y="1691640"/>
          <a:chExt cx="1645932" cy="1645927"/>
        </a:xfrm>
      </xdr:grpSpPr>
      <xdr:sp macro="" textlink="">
        <xdr:nvSpPr>
          <xdr:cNvPr id="1056" name="Rectangle 1055">
            <a:extLst>
              <a:ext uri="{FF2B5EF4-FFF2-40B4-BE49-F238E27FC236}">
                <a16:creationId xmlns:a16="http://schemas.microsoft.com/office/drawing/2014/main" id="{00000000-0008-0000-0500-00002004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057" name="Straight Connector 1056">
            <a:extLst>
              <a:ext uri="{FF2B5EF4-FFF2-40B4-BE49-F238E27FC236}">
                <a16:creationId xmlns:a16="http://schemas.microsoft.com/office/drawing/2014/main" id="{00000000-0008-0000-0500-00002104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1058" name="Oval 1057">
            <a:extLst>
              <a:ext uri="{FF2B5EF4-FFF2-40B4-BE49-F238E27FC236}">
                <a16:creationId xmlns:a16="http://schemas.microsoft.com/office/drawing/2014/main" id="{00000000-0008-0000-0500-00002204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059" name="Oval 1058">
            <a:extLst>
              <a:ext uri="{FF2B5EF4-FFF2-40B4-BE49-F238E27FC236}">
                <a16:creationId xmlns:a16="http://schemas.microsoft.com/office/drawing/2014/main" id="{00000000-0008-0000-0500-00002304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060" name="TextBox 27">
            <a:extLst>
              <a:ext uri="{FF2B5EF4-FFF2-40B4-BE49-F238E27FC236}">
                <a16:creationId xmlns:a16="http://schemas.microsoft.com/office/drawing/2014/main" id="{00000000-0008-0000-0500-00002404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1061" name="TextBox 38">
            <a:extLst>
              <a:ext uri="{FF2B5EF4-FFF2-40B4-BE49-F238E27FC236}">
                <a16:creationId xmlns:a16="http://schemas.microsoft.com/office/drawing/2014/main" id="{00000000-0008-0000-0500-00002504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1062" name="TextBox 40">
            <a:extLst>
              <a:ext uri="{FF2B5EF4-FFF2-40B4-BE49-F238E27FC236}">
                <a16:creationId xmlns:a16="http://schemas.microsoft.com/office/drawing/2014/main" id="{00000000-0008-0000-0500-00002604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1063" name="TextBox 41">
            <a:extLst>
              <a:ext uri="{FF2B5EF4-FFF2-40B4-BE49-F238E27FC236}">
                <a16:creationId xmlns:a16="http://schemas.microsoft.com/office/drawing/2014/main" id="{00000000-0008-0000-0500-00002704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1064" name="Straight Connector 1063">
            <a:extLst>
              <a:ext uri="{FF2B5EF4-FFF2-40B4-BE49-F238E27FC236}">
                <a16:creationId xmlns:a16="http://schemas.microsoft.com/office/drawing/2014/main" id="{00000000-0008-0000-0500-00002804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1065" name="Straight Connector 1064">
            <a:extLst>
              <a:ext uri="{FF2B5EF4-FFF2-40B4-BE49-F238E27FC236}">
                <a16:creationId xmlns:a16="http://schemas.microsoft.com/office/drawing/2014/main" id="{00000000-0008-0000-0500-00002904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1066" name="Straight Connector 1065">
            <a:extLst>
              <a:ext uri="{FF2B5EF4-FFF2-40B4-BE49-F238E27FC236}">
                <a16:creationId xmlns:a16="http://schemas.microsoft.com/office/drawing/2014/main" id="{00000000-0008-0000-0500-00002A04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1067" name="Oval 1066">
            <a:extLst>
              <a:ext uri="{FF2B5EF4-FFF2-40B4-BE49-F238E27FC236}">
                <a16:creationId xmlns:a16="http://schemas.microsoft.com/office/drawing/2014/main" id="{00000000-0008-0000-0500-00002B04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068" name="Straight Connector 1067">
            <a:extLst>
              <a:ext uri="{FF2B5EF4-FFF2-40B4-BE49-F238E27FC236}">
                <a16:creationId xmlns:a16="http://schemas.microsoft.com/office/drawing/2014/main" id="{00000000-0008-0000-0500-00002C040000}"/>
              </a:ext>
            </a:extLst>
          </xdr:cNvPr>
          <xdr:cNvCxnSpPr>
            <a:cxnSpLocks/>
            <a:stCxn id="1062" idx="3"/>
            <a:endCxn id="1072"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1069" name="Straight Connector 1068">
            <a:extLst>
              <a:ext uri="{FF2B5EF4-FFF2-40B4-BE49-F238E27FC236}">
                <a16:creationId xmlns:a16="http://schemas.microsoft.com/office/drawing/2014/main" id="{00000000-0008-0000-0500-00002D04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1070" name="Straight Connector 1069">
            <a:extLst>
              <a:ext uri="{FF2B5EF4-FFF2-40B4-BE49-F238E27FC236}">
                <a16:creationId xmlns:a16="http://schemas.microsoft.com/office/drawing/2014/main" id="{00000000-0008-0000-0500-00002E040000}"/>
              </a:ext>
            </a:extLst>
          </xdr:cNvPr>
          <xdr:cNvCxnSpPr/>
        </xdr:nvCxnSpPr>
        <xdr:spPr>
          <a:xfrm>
            <a:off x="3535708" y="3337567"/>
            <a:ext cx="548610" cy="0"/>
          </a:xfrm>
          <a:prstGeom prst="line">
            <a:avLst/>
          </a:prstGeom>
          <a:noFill/>
          <a:ln w="38100" cap="rnd">
            <a:solidFill>
              <a:schemeClr val="accent4"/>
            </a:solidFill>
          </a:ln>
        </xdr:spPr>
      </xdr:cxnSp>
      <xdr:cxnSp macro="">
        <xdr:nvCxnSpPr>
          <xdr:cNvPr id="1071" name="Straight Connector 1070">
            <a:extLst>
              <a:ext uri="{FF2B5EF4-FFF2-40B4-BE49-F238E27FC236}">
                <a16:creationId xmlns:a16="http://schemas.microsoft.com/office/drawing/2014/main" id="{00000000-0008-0000-0500-00002F04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1072" name="TextBox 39">
            <a:extLst>
              <a:ext uri="{FF2B5EF4-FFF2-40B4-BE49-F238E27FC236}">
                <a16:creationId xmlns:a16="http://schemas.microsoft.com/office/drawing/2014/main" id="{00000000-0008-0000-0500-00003004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127</xdr:col>
      <xdr:colOff>36844</xdr:colOff>
      <xdr:row>56</xdr:row>
      <xdr:rowOff>252844</xdr:rowOff>
    </xdr:from>
    <xdr:to>
      <xdr:col>215</xdr:col>
      <xdr:colOff>1</xdr:colOff>
      <xdr:row>56</xdr:row>
      <xdr:rowOff>260129</xdr:rowOff>
    </xdr:to>
    <xdr:cxnSp macro="">
      <xdr:nvCxnSpPr>
        <xdr:cNvPr id="1073" name="Elbow Connector 813">
          <a:extLst>
            <a:ext uri="{FF2B5EF4-FFF2-40B4-BE49-F238E27FC236}">
              <a16:creationId xmlns:a16="http://schemas.microsoft.com/office/drawing/2014/main" id="{00000000-0008-0000-0500-000031040000}"/>
            </a:ext>
          </a:extLst>
        </xdr:cNvPr>
        <xdr:cNvCxnSpPr>
          <a:stCxn id="244" idx="0"/>
          <a:endCxn id="839" idx="3"/>
        </xdr:cNvCxnSpPr>
      </xdr:nvCxnSpPr>
      <xdr:spPr>
        <a:xfrm rot="10800000">
          <a:off x="34714194" y="14832444"/>
          <a:ext cx="23991557" cy="7285"/>
        </a:xfrm>
        <a:prstGeom prst="bentConnector3">
          <a:avLst>
            <a:gd name="adj1" fmla="val 50000"/>
          </a:avLst>
        </a:prstGeom>
        <a:noFill/>
        <a:ln w="38100" cap="rnd">
          <a:solidFill>
            <a:schemeClr val="accent3"/>
          </a:solidFill>
        </a:ln>
      </xdr:spPr>
    </xdr:cxnSp>
    <xdr:clientData/>
  </xdr:twoCellAnchor>
  <xdr:twoCellAnchor>
    <xdr:from>
      <xdr:col>78</xdr:col>
      <xdr:colOff>0</xdr:colOff>
      <xdr:row>55</xdr:row>
      <xdr:rowOff>363</xdr:rowOff>
    </xdr:from>
    <xdr:to>
      <xdr:col>88</xdr:col>
      <xdr:colOff>6861</xdr:colOff>
      <xdr:row>56</xdr:row>
      <xdr:rowOff>263588</xdr:rowOff>
    </xdr:to>
    <xdr:grpSp>
      <xdr:nvGrpSpPr>
        <xdr:cNvPr id="1074" name="Group 1073">
          <a:extLst>
            <a:ext uri="{FF2B5EF4-FFF2-40B4-BE49-F238E27FC236}">
              <a16:creationId xmlns:a16="http://schemas.microsoft.com/office/drawing/2014/main" id="{00000000-0008-0000-0500-000032040000}"/>
            </a:ext>
          </a:extLst>
        </xdr:cNvPr>
        <xdr:cNvGrpSpPr/>
      </xdr:nvGrpSpPr>
      <xdr:grpSpPr>
        <a:xfrm>
          <a:off x="20802600" y="14668863"/>
          <a:ext cx="2673861" cy="529925"/>
          <a:chOff x="609660" y="4983457"/>
          <a:chExt cx="2743179" cy="548640"/>
        </a:xfrm>
      </xdr:grpSpPr>
      <xdr:sp macro="" textlink="">
        <xdr:nvSpPr>
          <xdr:cNvPr id="1075" name="Isosceles Triangle 1074">
            <a:extLst>
              <a:ext uri="{FF2B5EF4-FFF2-40B4-BE49-F238E27FC236}">
                <a16:creationId xmlns:a16="http://schemas.microsoft.com/office/drawing/2014/main" id="{00000000-0008-0000-0500-00003304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076" name="TextBox 191">
            <a:extLst>
              <a:ext uri="{FF2B5EF4-FFF2-40B4-BE49-F238E27FC236}">
                <a16:creationId xmlns:a16="http://schemas.microsoft.com/office/drawing/2014/main" id="{00000000-0008-0000-0500-00003404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 Pumps On</a:t>
            </a:r>
          </a:p>
        </xdr:txBody>
      </xdr:sp>
      <xdr:sp macro="" textlink="">
        <xdr:nvSpPr>
          <xdr:cNvPr id="1077" name="TextBox 192">
            <a:extLst>
              <a:ext uri="{FF2B5EF4-FFF2-40B4-BE49-F238E27FC236}">
                <a16:creationId xmlns:a16="http://schemas.microsoft.com/office/drawing/2014/main" id="{00000000-0008-0000-0500-00003504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TC-01</a:t>
            </a:r>
          </a:p>
        </xdr:txBody>
      </xdr:sp>
      <xdr:sp macro="" textlink="">
        <xdr:nvSpPr>
          <xdr:cNvPr id="1078" name="Isosceles Triangle 1077">
            <a:extLst>
              <a:ext uri="{FF2B5EF4-FFF2-40B4-BE49-F238E27FC236}">
                <a16:creationId xmlns:a16="http://schemas.microsoft.com/office/drawing/2014/main" id="{00000000-0008-0000-0500-00003604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079" name="Straight Connector 1078">
            <a:extLst>
              <a:ext uri="{FF2B5EF4-FFF2-40B4-BE49-F238E27FC236}">
                <a16:creationId xmlns:a16="http://schemas.microsoft.com/office/drawing/2014/main" id="{00000000-0008-0000-0500-000037040000}"/>
              </a:ext>
            </a:extLst>
          </xdr:cNvPr>
          <xdr:cNvCxnSpPr>
            <a:stCxn id="1078" idx="0"/>
            <a:endCxn id="1078"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80" name="Straight Connector 1079">
            <a:extLst>
              <a:ext uri="{FF2B5EF4-FFF2-40B4-BE49-F238E27FC236}">
                <a16:creationId xmlns:a16="http://schemas.microsoft.com/office/drawing/2014/main" id="{00000000-0008-0000-0500-000038040000}"/>
              </a:ext>
            </a:extLst>
          </xdr:cNvPr>
          <xdr:cNvCxnSpPr>
            <a:stCxn id="1078" idx="0"/>
            <a:endCxn id="1078"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81" name="Straight Connector 1080">
            <a:extLst>
              <a:ext uri="{FF2B5EF4-FFF2-40B4-BE49-F238E27FC236}">
                <a16:creationId xmlns:a16="http://schemas.microsoft.com/office/drawing/2014/main" id="{00000000-0008-0000-0500-000039040000}"/>
              </a:ext>
            </a:extLst>
          </xdr:cNvPr>
          <xdr:cNvCxnSpPr>
            <a:stCxn id="1075" idx="4"/>
            <a:endCxn id="1075"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82" name="Straight Connector 1081">
            <a:extLst>
              <a:ext uri="{FF2B5EF4-FFF2-40B4-BE49-F238E27FC236}">
                <a16:creationId xmlns:a16="http://schemas.microsoft.com/office/drawing/2014/main" id="{00000000-0008-0000-0500-00003A040000}"/>
              </a:ext>
            </a:extLst>
          </xdr:cNvPr>
          <xdr:cNvCxnSpPr>
            <a:stCxn id="1078" idx="2"/>
            <a:endCxn id="1075"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083" name="Straight Connector 1082">
            <a:extLst>
              <a:ext uri="{FF2B5EF4-FFF2-40B4-BE49-F238E27FC236}">
                <a16:creationId xmlns:a16="http://schemas.microsoft.com/office/drawing/2014/main" id="{00000000-0008-0000-0500-00003B040000}"/>
              </a:ext>
            </a:extLst>
          </xdr:cNvPr>
          <xdr:cNvCxnSpPr>
            <a:stCxn id="1078" idx="4"/>
            <a:endCxn id="1075"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88</xdr:col>
      <xdr:colOff>6861</xdr:colOff>
      <xdr:row>54</xdr:row>
      <xdr:rowOff>263590</xdr:rowOff>
    </xdr:from>
    <xdr:to>
      <xdr:col>95</xdr:col>
      <xdr:colOff>24</xdr:colOff>
      <xdr:row>56</xdr:row>
      <xdr:rowOff>91</xdr:rowOff>
    </xdr:to>
    <xdr:cxnSp macro="">
      <xdr:nvCxnSpPr>
        <xdr:cNvPr id="1084" name="Elbow Connector 444">
          <a:extLst>
            <a:ext uri="{FF2B5EF4-FFF2-40B4-BE49-F238E27FC236}">
              <a16:creationId xmlns:a16="http://schemas.microsoft.com/office/drawing/2014/main" id="{00000000-0008-0000-0500-00003C040000}"/>
            </a:ext>
          </a:extLst>
        </xdr:cNvPr>
        <xdr:cNvCxnSpPr>
          <a:stCxn id="1078" idx="0"/>
          <a:endCxn id="1063" idx="1"/>
        </xdr:cNvCxnSpPr>
      </xdr:nvCxnSpPr>
      <xdr:spPr>
        <a:xfrm flipV="1">
          <a:off x="23863323" y="14507128"/>
          <a:ext cx="1890836" cy="264040"/>
        </a:xfrm>
        <a:prstGeom prst="bentConnector3">
          <a:avLst>
            <a:gd name="adj1" fmla="val 50000"/>
          </a:avLst>
        </a:prstGeom>
        <a:noFill/>
        <a:ln w="38100" cap="rnd">
          <a:solidFill>
            <a:srgbClr val="0070C0"/>
          </a:solidFill>
          <a:prstDash val="dash"/>
        </a:ln>
      </xdr:spPr>
    </xdr:cxnSp>
    <xdr:clientData/>
  </xdr:twoCellAnchor>
  <xdr:twoCellAnchor>
    <xdr:from>
      <xdr:col>92</xdr:col>
      <xdr:colOff>1</xdr:colOff>
      <xdr:row>49</xdr:row>
      <xdr:rowOff>263588</xdr:rowOff>
    </xdr:from>
    <xdr:to>
      <xdr:col>94</xdr:col>
      <xdr:colOff>0</xdr:colOff>
      <xdr:row>51</xdr:row>
      <xdr:rowOff>263588</xdr:rowOff>
    </xdr:to>
    <xdr:grpSp>
      <xdr:nvGrpSpPr>
        <xdr:cNvPr id="1085" name="Group 1084">
          <a:extLst>
            <a:ext uri="{FF2B5EF4-FFF2-40B4-BE49-F238E27FC236}">
              <a16:creationId xmlns:a16="http://schemas.microsoft.com/office/drawing/2014/main" id="{00000000-0008-0000-0500-00003D040000}"/>
            </a:ext>
          </a:extLst>
        </xdr:cNvPr>
        <xdr:cNvGrpSpPr/>
      </xdr:nvGrpSpPr>
      <xdr:grpSpPr>
        <a:xfrm>
          <a:off x="24536401" y="13331888"/>
          <a:ext cx="533399" cy="533400"/>
          <a:chOff x="18302468" y="7957595"/>
          <a:chExt cx="530507" cy="530506"/>
        </a:xfrm>
      </xdr:grpSpPr>
      <xdr:sp macro="" textlink="">
        <xdr:nvSpPr>
          <xdr:cNvPr id="1086" name="Rectangle 1085">
            <a:extLst>
              <a:ext uri="{FF2B5EF4-FFF2-40B4-BE49-F238E27FC236}">
                <a16:creationId xmlns:a16="http://schemas.microsoft.com/office/drawing/2014/main" id="{00000000-0008-0000-0500-00003E04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087" name="Group 1086">
            <a:extLst>
              <a:ext uri="{FF2B5EF4-FFF2-40B4-BE49-F238E27FC236}">
                <a16:creationId xmlns:a16="http://schemas.microsoft.com/office/drawing/2014/main" id="{00000000-0008-0000-0500-00003F040000}"/>
              </a:ext>
            </a:extLst>
          </xdr:cNvPr>
          <xdr:cNvGrpSpPr/>
        </xdr:nvGrpSpPr>
        <xdr:grpSpPr>
          <a:xfrm>
            <a:off x="18302468" y="7957596"/>
            <a:ext cx="530506" cy="530505"/>
            <a:chOff x="19062804" y="7957596"/>
            <a:chExt cx="530506" cy="530505"/>
          </a:xfrm>
        </xdr:grpSpPr>
        <xdr:grpSp>
          <xdr:nvGrpSpPr>
            <xdr:cNvPr id="1088" name="Group 1087">
              <a:extLst>
                <a:ext uri="{FF2B5EF4-FFF2-40B4-BE49-F238E27FC236}">
                  <a16:creationId xmlns:a16="http://schemas.microsoft.com/office/drawing/2014/main" id="{00000000-0008-0000-0500-000040040000}"/>
                </a:ext>
              </a:extLst>
            </xdr:cNvPr>
            <xdr:cNvGrpSpPr/>
          </xdr:nvGrpSpPr>
          <xdr:grpSpPr>
            <a:xfrm>
              <a:off x="19062804" y="7957596"/>
              <a:ext cx="530506" cy="530505"/>
              <a:chOff x="19098228" y="7957596"/>
              <a:chExt cx="530506" cy="530505"/>
            </a:xfrm>
          </xdr:grpSpPr>
          <xdr:cxnSp macro="">
            <xdr:nvCxnSpPr>
              <xdr:cNvPr id="1092" name="Straight Connector 1091">
                <a:extLst>
                  <a:ext uri="{FF2B5EF4-FFF2-40B4-BE49-F238E27FC236}">
                    <a16:creationId xmlns:a16="http://schemas.microsoft.com/office/drawing/2014/main" id="{00000000-0008-0000-0500-00004404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1093" name="Straight Connector 1092">
                <a:extLst>
                  <a:ext uri="{FF2B5EF4-FFF2-40B4-BE49-F238E27FC236}">
                    <a16:creationId xmlns:a16="http://schemas.microsoft.com/office/drawing/2014/main" id="{00000000-0008-0000-0500-000045040000}"/>
                  </a:ext>
                </a:extLst>
              </xdr:cNvPr>
              <xdr:cNvCxnSpPr/>
            </xdr:nvCxnSpPr>
            <xdr:spPr>
              <a:xfrm flipV="1">
                <a:off x="19363481" y="7957596"/>
                <a:ext cx="0" cy="530505"/>
              </a:xfrm>
              <a:prstGeom prst="line">
                <a:avLst/>
              </a:prstGeom>
              <a:noFill/>
              <a:ln w="38100" cap="rnd">
                <a:solidFill>
                  <a:schemeClr val="accent3"/>
                </a:solidFill>
              </a:ln>
            </xdr:spPr>
          </xdr:cxnSp>
        </xdr:grpSp>
        <xdr:grpSp>
          <xdr:nvGrpSpPr>
            <xdr:cNvPr id="1089" name="Group 1088">
              <a:extLst>
                <a:ext uri="{FF2B5EF4-FFF2-40B4-BE49-F238E27FC236}">
                  <a16:creationId xmlns:a16="http://schemas.microsoft.com/office/drawing/2014/main" id="{00000000-0008-0000-0500-000041040000}"/>
                </a:ext>
              </a:extLst>
            </xdr:cNvPr>
            <xdr:cNvGrpSpPr/>
          </xdr:nvGrpSpPr>
          <xdr:grpSpPr>
            <a:xfrm>
              <a:off x="19190897" y="8026928"/>
              <a:ext cx="274320" cy="333080"/>
              <a:chOff x="18762128" y="7960615"/>
              <a:chExt cx="274320" cy="333080"/>
            </a:xfrm>
          </xdr:grpSpPr>
          <xdr:sp macro="" textlink="">
            <xdr:nvSpPr>
              <xdr:cNvPr id="1090" name="Rectangle 1089">
                <a:extLst>
                  <a:ext uri="{FF2B5EF4-FFF2-40B4-BE49-F238E27FC236}">
                    <a16:creationId xmlns:a16="http://schemas.microsoft.com/office/drawing/2014/main" id="{00000000-0008-0000-0500-00004204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91" name="Arc 1090">
                <a:extLst>
                  <a:ext uri="{FF2B5EF4-FFF2-40B4-BE49-F238E27FC236}">
                    <a16:creationId xmlns:a16="http://schemas.microsoft.com/office/drawing/2014/main" id="{00000000-0008-0000-0500-00004304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94</xdr:col>
      <xdr:colOff>0</xdr:colOff>
      <xdr:row>50</xdr:row>
      <xdr:rowOff>263588</xdr:rowOff>
    </xdr:from>
    <xdr:to>
      <xdr:col>95</xdr:col>
      <xdr:colOff>30</xdr:colOff>
      <xdr:row>50</xdr:row>
      <xdr:rowOff>263604</xdr:rowOff>
    </xdr:to>
    <xdr:cxnSp macro="">
      <xdr:nvCxnSpPr>
        <xdr:cNvPr id="1094" name="Straight Connector 1093">
          <a:extLst>
            <a:ext uri="{FF2B5EF4-FFF2-40B4-BE49-F238E27FC236}">
              <a16:creationId xmlns:a16="http://schemas.microsoft.com/office/drawing/2014/main" id="{00000000-0008-0000-0500-000046040000}"/>
            </a:ext>
          </a:extLst>
        </xdr:cNvPr>
        <xdr:cNvCxnSpPr>
          <a:stCxn id="1086" idx="3"/>
          <a:endCxn id="1061" idx="1"/>
        </xdr:cNvCxnSpPr>
      </xdr:nvCxnSpPr>
      <xdr:spPr>
        <a:xfrm>
          <a:off x="25483038" y="13452050"/>
          <a:ext cx="271127" cy="16"/>
        </a:xfrm>
        <a:prstGeom prst="line">
          <a:avLst/>
        </a:prstGeom>
        <a:noFill/>
        <a:ln w="38100" cap="rnd">
          <a:solidFill>
            <a:schemeClr val="accent3"/>
          </a:solidFill>
        </a:ln>
      </xdr:spPr>
    </xdr:cxnSp>
    <xdr:clientData/>
  </xdr:twoCellAnchor>
  <xdr:twoCellAnchor>
    <xdr:from>
      <xdr:col>90</xdr:col>
      <xdr:colOff>270793</xdr:colOff>
      <xdr:row>52</xdr:row>
      <xdr:rowOff>667</xdr:rowOff>
    </xdr:from>
    <xdr:to>
      <xdr:col>93</xdr:col>
      <xdr:colOff>1</xdr:colOff>
      <xdr:row>53</xdr:row>
      <xdr:rowOff>11677</xdr:rowOff>
    </xdr:to>
    <xdr:cxnSp macro="">
      <xdr:nvCxnSpPr>
        <xdr:cNvPr id="1095" name="Elbow Connector 2132">
          <a:extLst>
            <a:ext uri="{FF2B5EF4-FFF2-40B4-BE49-F238E27FC236}">
              <a16:creationId xmlns:a16="http://schemas.microsoft.com/office/drawing/2014/main" id="{00000000-0008-0000-0500-000047040000}"/>
            </a:ext>
          </a:extLst>
        </xdr:cNvPr>
        <xdr:cNvCxnSpPr>
          <a:stCxn id="1192" idx="3"/>
          <a:endCxn id="1086" idx="2"/>
        </xdr:cNvCxnSpPr>
      </xdr:nvCxnSpPr>
      <xdr:spPr>
        <a:xfrm flipV="1">
          <a:off x="24642198" y="13672584"/>
          <a:ext cx="541588" cy="273932"/>
        </a:xfrm>
        <a:prstGeom prst="bentConnector2">
          <a:avLst/>
        </a:prstGeom>
        <a:noFill/>
        <a:ln w="38100" cap="rnd">
          <a:solidFill>
            <a:schemeClr val="accent3"/>
          </a:solidFill>
          <a:prstDash val="lgDashDotDot"/>
        </a:ln>
      </xdr:spPr>
    </xdr:cxnSp>
    <xdr:clientData/>
  </xdr:twoCellAnchor>
  <xdr:twoCellAnchor>
    <xdr:from>
      <xdr:col>183</xdr:col>
      <xdr:colOff>263292</xdr:colOff>
      <xdr:row>45</xdr:row>
      <xdr:rowOff>119</xdr:rowOff>
    </xdr:from>
    <xdr:to>
      <xdr:col>189</xdr:col>
      <xdr:colOff>263292</xdr:colOff>
      <xdr:row>50</xdr:row>
      <xdr:rowOff>119</xdr:rowOff>
    </xdr:to>
    <xdr:grpSp>
      <xdr:nvGrpSpPr>
        <xdr:cNvPr id="1096" name="Group 1095">
          <a:extLst>
            <a:ext uri="{FF2B5EF4-FFF2-40B4-BE49-F238E27FC236}">
              <a16:creationId xmlns:a16="http://schemas.microsoft.com/office/drawing/2014/main" id="{00000000-0008-0000-0500-000048040000}"/>
            </a:ext>
          </a:extLst>
        </xdr:cNvPr>
        <xdr:cNvGrpSpPr/>
      </xdr:nvGrpSpPr>
      <xdr:grpSpPr>
        <a:xfrm>
          <a:off x="49069392" y="12001619"/>
          <a:ext cx="1600200" cy="1333500"/>
          <a:chOff x="11284208" y="4723622"/>
          <a:chExt cx="1574541" cy="1312117"/>
        </a:xfrm>
      </xdr:grpSpPr>
      <xdr:sp macro="" textlink="">
        <xdr:nvSpPr>
          <xdr:cNvPr id="1097" name="Rectangle 1096">
            <a:extLst>
              <a:ext uri="{FF2B5EF4-FFF2-40B4-BE49-F238E27FC236}">
                <a16:creationId xmlns:a16="http://schemas.microsoft.com/office/drawing/2014/main" id="{00000000-0008-0000-0500-00004904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098" name="Rounded Rectangle 308">
            <a:extLst>
              <a:ext uri="{FF2B5EF4-FFF2-40B4-BE49-F238E27FC236}">
                <a16:creationId xmlns:a16="http://schemas.microsoft.com/office/drawing/2014/main" id="{00000000-0008-0000-0500-00004A04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1099" name="Straight Connector 1098">
            <a:extLst>
              <a:ext uri="{FF2B5EF4-FFF2-40B4-BE49-F238E27FC236}">
                <a16:creationId xmlns:a16="http://schemas.microsoft.com/office/drawing/2014/main" id="{00000000-0008-0000-0500-00004B040000}"/>
              </a:ext>
            </a:extLst>
          </xdr:cNvPr>
          <xdr:cNvCxnSpPr>
            <a:stCxn id="1097" idx="2"/>
          </xdr:cNvCxnSpPr>
        </xdr:nvCxnSpPr>
        <xdr:spPr>
          <a:xfrm>
            <a:off x="12071479" y="5510893"/>
            <a:ext cx="0" cy="524846"/>
          </a:xfrm>
          <a:prstGeom prst="line">
            <a:avLst/>
          </a:prstGeom>
          <a:noFill/>
          <a:ln w="38100" cap="rnd">
            <a:solidFill>
              <a:schemeClr val="accent4"/>
            </a:solidFill>
          </a:ln>
        </xdr:spPr>
      </xdr:cxnSp>
    </xdr:grpSp>
    <xdr:clientData/>
  </xdr:twoCellAnchor>
  <xdr:twoCellAnchor>
    <xdr:from>
      <xdr:col>184</xdr:col>
      <xdr:colOff>0</xdr:colOff>
      <xdr:row>30</xdr:row>
      <xdr:rowOff>5337</xdr:rowOff>
    </xdr:from>
    <xdr:to>
      <xdr:col>190</xdr:col>
      <xdr:colOff>0</xdr:colOff>
      <xdr:row>35</xdr:row>
      <xdr:rowOff>5337</xdr:rowOff>
    </xdr:to>
    <xdr:grpSp>
      <xdr:nvGrpSpPr>
        <xdr:cNvPr id="1100" name="Group 1099">
          <a:extLst>
            <a:ext uri="{FF2B5EF4-FFF2-40B4-BE49-F238E27FC236}">
              <a16:creationId xmlns:a16="http://schemas.microsoft.com/office/drawing/2014/main" id="{00000000-0008-0000-0500-00004C040000}"/>
            </a:ext>
          </a:extLst>
        </xdr:cNvPr>
        <xdr:cNvGrpSpPr/>
      </xdr:nvGrpSpPr>
      <xdr:grpSpPr>
        <a:xfrm>
          <a:off x="49072800" y="8006337"/>
          <a:ext cx="1600200" cy="1333500"/>
          <a:chOff x="11284208" y="4723622"/>
          <a:chExt cx="1574541" cy="1312117"/>
        </a:xfrm>
      </xdr:grpSpPr>
      <xdr:sp macro="" textlink="">
        <xdr:nvSpPr>
          <xdr:cNvPr id="1101" name="Rectangle 1100">
            <a:extLst>
              <a:ext uri="{FF2B5EF4-FFF2-40B4-BE49-F238E27FC236}">
                <a16:creationId xmlns:a16="http://schemas.microsoft.com/office/drawing/2014/main" id="{00000000-0008-0000-0500-00004D04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02" name="Rounded Rectangle 308">
            <a:extLst>
              <a:ext uri="{FF2B5EF4-FFF2-40B4-BE49-F238E27FC236}">
                <a16:creationId xmlns:a16="http://schemas.microsoft.com/office/drawing/2014/main" id="{00000000-0008-0000-0500-00004E04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1103" name="Straight Connector 1102">
            <a:extLst>
              <a:ext uri="{FF2B5EF4-FFF2-40B4-BE49-F238E27FC236}">
                <a16:creationId xmlns:a16="http://schemas.microsoft.com/office/drawing/2014/main" id="{00000000-0008-0000-0500-00004F040000}"/>
              </a:ext>
            </a:extLst>
          </xdr:cNvPr>
          <xdr:cNvCxnSpPr>
            <a:stCxn id="1101" idx="2"/>
          </xdr:cNvCxnSpPr>
        </xdr:nvCxnSpPr>
        <xdr:spPr>
          <a:xfrm>
            <a:off x="12071479" y="5510893"/>
            <a:ext cx="0" cy="524846"/>
          </a:xfrm>
          <a:prstGeom prst="line">
            <a:avLst/>
          </a:prstGeom>
          <a:noFill/>
          <a:ln w="38100" cap="rnd">
            <a:solidFill>
              <a:schemeClr val="accent4"/>
            </a:solidFill>
          </a:ln>
        </xdr:spPr>
      </xdr:cxnSp>
    </xdr:grpSp>
    <xdr:clientData/>
  </xdr:twoCellAnchor>
  <xdr:twoCellAnchor>
    <xdr:from>
      <xdr:col>25</xdr:col>
      <xdr:colOff>0</xdr:colOff>
      <xdr:row>26</xdr:row>
      <xdr:rowOff>263764</xdr:rowOff>
    </xdr:from>
    <xdr:to>
      <xdr:col>28</xdr:col>
      <xdr:colOff>8</xdr:colOff>
      <xdr:row>30</xdr:row>
      <xdr:rowOff>1</xdr:rowOff>
    </xdr:to>
    <xdr:cxnSp macro="">
      <xdr:nvCxnSpPr>
        <xdr:cNvPr id="1124" name="Elbow Connector 1079">
          <a:extLst>
            <a:ext uri="{FF2B5EF4-FFF2-40B4-BE49-F238E27FC236}">
              <a16:creationId xmlns:a16="http://schemas.microsoft.com/office/drawing/2014/main" id="{00000000-0008-0000-0500-000064040000}"/>
            </a:ext>
          </a:extLst>
        </xdr:cNvPr>
        <xdr:cNvCxnSpPr>
          <a:stCxn id="1145" idx="3"/>
          <a:endCxn id="1135" idx="2"/>
        </xdr:cNvCxnSpPr>
      </xdr:nvCxnSpPr>
      <xdr:spPr>
        <a:xfrm flipV="1">
          <a:off x="6777404" y="7121764"/>
          <a:ext cx="813296" cy="791314"/>
        </a:xfrm>
        <a:prstGeom prst="bentConnector2">
          <a:avLst/>
        </a:prstGeom>
        <a:noFill/>
        <a:ln w="38100" cap="rnd">
          <a:solidFill>
            <a:srgbClr val="00B0F0"/>
          </a:solidFill>
          <a:prstDash val="lgDashDotDot"/>
        </a:ln>
      </xdr:spPr>
    </xdr:cxnSp>
    <xdr:clientData/>
  </xdr:twoCellAnchor>
  <xdr:twoCellAnchor>
    <xdr:from>
      <xdr:col>25</xdr:col>
      <xdr:colOff>0</xdr:colOff>
      <xdr:row>27</xdr:row>
      <xdr:rowOff>1</xdr:rowOff>
    </xdr:from>
    <xdr:to>
      <xdr:col>29</xdr:col>
      <xdr:colOff>259771</xdr:colOff>
      <xdr:row>32</xdr:row>
      <xdr:rowOff>6</xdr:rowOff>
    </xdr:to>
    <xdr:cxnSp macro="">
      <xdr:nvCxnSpPr>
        <xdr:cNvPr id="1125" name="Elbow Connector 1080">
          <a:extLst>
            <a:ext uri="{FF2B5EF4-FFF2-40B4-BE49-F238E27FC236}">
              <a16:creationId xmlns:a16="http://schemas.microsoft.com/office/drawing/2014/main" id="{00000000-0008-0000-0500-000065040000}"/>
            </a:ext>
          </a:extLst>
        </xdr:cNvPr>
        <xdr:cNvCxnSpPr>
          <a:stCxn id="1149" idx="3"/>
          <a:endCxn id="1136" idx="2"/>
        </xdr:cNvCxnSpPr>
      </xdr:nvCxnSpPr>
      <xdr:spPr>
        <a:xfrm flipV="1">
          <a:off x="6777404" y="7121770"/>
          <a:ext cx="1344155" cy="1318851"/>
        </a:xfrm>
        <a:prstGeom prst="bentConnector2">
          <a:avLst/>
        </a:prstGeom>
        <a:noFill/>
        <a:ln w="38100" cap="rnd">
          <a:solidFill>
            <a:srgbClr val="00B0F0"/>
          </a:solidFill>
          <a:prstDash val="lgDashDotDot"/>
        </a:ln>
      </xdr:spPr>
    </xdr:cxnSp>
    <xdr:clientData/>
  </xdr:twoCellAnchor>
  <xdr:twoCellAnchor>
    <xdr:from>
      <xdr:col>25</xdr:col>
      <xdr:colOff>0</xdr:colOff>
      <xdr:row>27</xdr:row>
      <xdr:rowOff>1</xdr:rowOff>
    </xdr:from>
    <xdr:to>
      <xdr:col>31</xdr:col>
      <xdr:colOff>259766</xdr:colOff>
      <xdr:row>34</xdr:row>
      <xdr:rowOff>1351</xdr:rowOff>
    </xdr:to>
    <xdr:cxnSp macro="">
      <xdr:nvCxnSpPr>
        <xdr:cNvPr id="1126" name="Elbow Connector 1125">
          <a:extLst>
            <a:ext uri="{FF2B5EF4-FFF2-40B4-BE49-F238E27FC236}">
              <a16:creationId xmlns:a16="http://schemas.microsoft.com/office/drawing/2014/main" id="{00000000-0008-0000-0500-000066040000}"/>
            </a:ext>
          </a:extLst>
        </xdr:cNvPr>
        <xdr:cNvCxnSpPr>
          <a:stCxn id="1156" idx="3"/>
          <a:endCxn id="1137" idx="2"/>
        </xdr:cNvCxnSpPr>
      </xdr:nvCxnSpPr>
      <xdr:spPr>
        <a:xfrm flipV="1">
          <a:off x="6777404" y="7121770"/>
          <a:ext cx="1886343" cy="1847735"/>
        </a:xfrm>
        <a:prstGeom prst="bentConnector2">
          <a:avLst/>
        </a:prstGeom>
        <a:noFill/>
        <a:ln w="38100" cap="rnd">
          <a:solidFill>
            <a:srgbClr val="00B0F0"/>
          </a:solidFill>
          <a:prstDash val="lgDashDotDot"/>
        </a:ln>
      </xdr:spPr>
    </xdr:cxnSp>
    <xdr:clientData/>
  </xdr:twoCellAnchor>
  <xdr:twoCellAnchor>
    <xdr:from>
      <xdr:col>22</xdr:col>
      <xdr:colOff>1</xdr:colOff>
      <xdr:row>24</xdr:row>
      <xdr:rowOff>3</xdr:rowOff>
    </xdr:from>
    <xdr:to>
      <xdr:col>27</xdr:col>
      <xdr:colOff>6</xdr:colOff>
      <xdr:row>26</xdr:row>
      <xdr:rowOff>261724</xdr:rowOff>
    </xdr:to>
    <xdr:cxnSp macro="">
      <xdr:nvCxnSpPr>
        <xdr:cNvPr id="1127" name="Elbow Connector 2152">
          <a:extLst>
            <a:ext uri="{FF2B5EF4-FFF2-40B4-BE49-F238E27FC236}">
              <a16:creationId xmlns:a16="http://schemas.microsoft.com/office/drawing/2014/main" id="{00000000-0008-0000-0500-000067040000}"/>
            </a:ext>
          </a:extLst>
        </xdr:cNvPr>
        <xdr:cNvCxnSpPr>
          <a:stCxn id="1176" idx="0"/>
          <a:endCxn id="1139" idx="1"/>
        </xdr:cNvCxnSpPr>
      </xdr:nvCxnSpPr>
      <xdr:spPr>
        <a:xfrm flipV="1">
          <a:off x="5964116" y="6330465"/>
          <a:ext cx="1355486" cy="789259"/>
        </a:xfrm>
        <a:prstGeom prst="bentConnector3">
          <a:avLst>
            <a:gd name="adj1" fmla="val 79854"/>
          </a:avLst>
        </a:prstGeom>
        <a:noFill/>
        <a:ln w="38100" cap="rnd">
          <a:solidFill>
            <a:schemeClr val="accent3"/>
          </a:solidFill>
          <a:prstDash val="solid"/>
        </a:ln>
      </xdr:spPr>
    </xdr:cxnSp>
    <xdr:clientData/>
  </xdr:twoCellAnchor>
  <xdr:twoCellAnchor>
    <xdr:from>
      <xdr:col>22</xdr:col>
      <xdr:colOff>1</xdr:colOff>
      <xdr:row>22</xdr:row>
      <xdr:rowOff>12</xdr:rowOff>
    </xdr:from>
    <xdr:to>
      <xdr:col>27</xdr:col>
      <xdr:colOff>0</xdr:colOff>
      <xdr:row>23</xdr:row>
      <xdr:rowOff>262104</xdr:rowOff>
    </xdr:to>
    <xdr:cxnSp macro="">
      <xdr:nvCxnSpPr>
        <xdr:cNvPr id="1128" name="Elbow Connector 2162">
          <a:extLst>
            <a:ext uri="{FF2B5EF4-FFF2-40B4-BE49-F238E27FC236}">
              <a16:creationId xmlns:a16="http://schemas.microsoft.com/office/drawing/2014/main" id="{00000000-0008-0000-0500-000068040000}"/>
            </a:ext>
          </a:extLst>
        </xdr:cNvPr>
        <xdr:cNvCxnSpPr>
          <a:stCxn id="1166" idx="0"/>
          <a:endCxn id="1134" idx="1"/>
        </xdr:cNvCxnSpPr>
      </xdr:nvCxnSpPr>
      <xdr:spPr>
        <a:xfrm flipV="1">
          <a:off x="5964116" y="5802935"/>
          <a:ext cx="1355480" cy="525861"/>
        </a:xfrm>
        <a:prstGeom prst="bentConnector3">
          <a:avLst>
            <a:gd name="adj1" fmla="val 58766"/>
          </a:avLst>
        </a:prstGeom>
        <a:noFill/>
        <a:ln w="38100" cap="rnd">
          <a:solidFill>
            <a:srgbClr val="0070C0"/>
          </a:solidFill>
          <a:prstDash val="dash"/>
        </a:ln>
      </xdr:spPr>
    </xdr:cxnSp>
    <xdr:clientData/>
  </xdr:twoCellAnchor>
  <xdr:twoCellAnchor>
    <xdr:from>
      <xdr:col>27</xdr:col>
      <xdr:colOff>0</xdr:colOff>
      <xdr:row>17</xdr:row>
      <xdr:rowOff>0</xdr:rowOff>
    </xdr:from>
    <xdr:to>
      <xdr:col>33</xdr:col>
      <xdr:colOff>0</xdr:colOff>
      <xdr:row>27</xdr:row>
      <xdr:rowOff>1</xdr:rowOff>
    </xdr:to>
    <xdr:grpSp>
      <xdr:nvGrpSpPr>
        <xdr:cNvPr id="1129" name="Group 1128">
          <a:extLst>
            <a:ext uri="{FF2B5EF4-FFF2-40B4-BE49-F238E27FC236}">
              <a16:creationId xmlns:a16="http://schemas.microsoft.com/office/drawing/2014/main" id="{00000000-0008-0000-0500-000069040000}"/>
            </a:ext>
          </a:extLst>
        </xdr:cNvPr>
        <xdr:cNvGrpSpPr/>
      </xdr:nvGrpSpPr>
      <xdr:grpSpPr>
        <a:xfrm>
          <a:off x="7200900" y="4533900"/>
          <a:ext cx="1600200" cy="2667001"/>
          <a:chOff x="797092" y="6642435"/>
          <a:chExt cx="1594184" cy="2656974"/>
        </a:xfrm>
      </xdr:grpSpPr>
      <xdr:sp macro="" textlink="">
        <xdr:nvSpPr>
          <xdr:cNvPr id="1130" name="TextBox 27">
            <a:extLst>
              <a:ext uri="{FF2B5EF4-FFF2-40B4-BE49-F238E27FC236}">
                <a16:creationId xmlns:a16="http://schemas.microsoft.com/office/drawing/2014/main" id="{00000000-0008-0000-0500-00006A040000}"/>
              </a:ext>
            </a:extLst>
          </xdr:cNvPr>
          <xdr:cNvSpPr txBox="1">
            <a:spLocks noChangeAspect="1"/>
          </xdr:cNvSpPr>
        </xdr:nvSpPr>
        <xdr:spPr>
          <a:xfrm>
            <a:off x="1328494" y="6642435"/>
            <a:ext cx="531397"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1131" name="TextBox 38">
            <a:extLst>
              <a:ext uri="{FF2B5EF4-FFF2-40B4-BE49-F238E27FC236}">
                <a16:creationId xmlns:a16="http://schemas.microsoft.com/office/drawing/2014/main" id="{00000000-0008-0000-0500-00006B040000}"/>
              </a:ext>
            </a:extLst>
          </xdr:cNvPr>
          <xdr:cNvSpPr txBox="1">
            <a:spLocks noChangeAspect="1"/>
          </xdr:cNvSpPr>
        </xdr:nvSpPr>
        <xdr:spPr>
          <a:xfrm>
            <a:off x="797098" y="6642453"/>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1132" name="TextBox 39">
            <a:extLst>
              <a:ext uri="{FF2B5EF4-FFF2-40B4-BE49-F238E27FC236}">
                <a16:creationId xmlns:a16="http://schemas.microsoft.com/office/drawing/2014/main" id="{00000000-0008-0000-0500-00006C040000}"/>
              </a:ext>
            </a:extLst>
          </xdr:cNvPr>
          <xdr:cNvSpPr txBox="1">
            <a:spLocks noChangeAspect="1"/>
          </xdr:cNvSpPr>
        </xdr:nvSpPr>
        <xdr:spPr>
          <a:xfrm>
            <a:off x="1859874" y="6642453"/>
            <a:ext cx="531397"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133" name="TextBox 40">
            <a:extLst>
              <a:ext uri="{FF2B5EF4-FFF2-40B4-BE49-F238E27FC236}">
                <a16:creationId xmlns:a16="http://schemas.microsoft.com/office/drawing/2014/main" id="{00000000-0008-0000-0500-00006D040000}"/>
              </a:ext>
            </a:extLst>
          </xdr:cNvPr>
          <xdr:cNvSpPr txBox="1">
            <a:spLocks noChangeAspect="1"/>
          </xdr:cNvSpPr>
        </xdr:nvSpPr>
        <xdr:spPr>
          <a:xfrm>
            <a:off x="797092" y="7173850"/>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134" name="TextBox 41">
            <a:extLst>
              <a:ext uri="{FF2B5EF4-FFF2-40B4-BE49-F238E27FC236}">
                <a16:creationId xmlns:a16="http://schemas.microsoft.com/office/drawing/2014/main" id="{00000000-0008-0000-0500-00006E040000}"/>
              </a:ext>
            </a:extLst>
          </xdr:cNvPr>
          <xdr:cNvSpPr txBox="1">
            <a:spLocks noChangeAspect="1"/>
          </xdr:cNvSpPr>
        </xdr:nvSpPr>
        <xdr:spPr>
          <a:xfrm>
            <a:off x="797092" y="770523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1135" name="TextBox 43">
            <a:extLst>
              <a:ext uri="{FF2B5EF4-FFF2-40B4-BE49-F238E27FC236}">
                <a16:creationId xmlns:a16="http://schemas.microsoft.com/office/drawing/2014/main" id="{00000000-0008-0000-0500-00006F040000}"/>
              </a:ext>
            </a:extLst>
          </xdr:cNvPr>
          <xdr:cNvSpPr txBox="1">
            <a:spLocks noChangeAspect="1"/>
          </xdr:cNvSpPr>
        </xdr:nvSpPr>
        <xdr:spPr>
          <a:xfrm>
            <a:off x="797098" y="876800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P</a:t>
            </a:r>
            <a:endParaRPr lang="en-US">
              <a:solidFill>
                <a:schemeClr val="bg1"/>
              </a:solidFill>
              <a:latin typeface="Comic Sans MS" panose="030F0702030302020204" pitchFamily="66" charset="0"/>
            </a:endParaRPr>
          </a:p>
        </xdr:txBody>
      </xdr:sp>
      <xdr:sp macro="" textlink="">
        <xdr:nvSpPr>
          <xdr:cNvPr id="1136" name="TextBox 45">
            <a:extLst>
              <a:ext uri="{FF2B5EF4-FFF2-40B4-BE49-F238E27FC236}">
                <a16:creationId xmlns:a16="http://schemas.microsoft.com/office/drawing/2014/main" id="{00000000-0008-0000-0500-000070040000}"/>
              </a:ext>
            </a:extLst>
          </xdr:cNvPr>
          <xdr:cNvSpPr txBox="1">
            <a:spLocks noChangeAspect="1"/>
          </xdr:cNvSpPr>
        </xdr:nvSpPr>
        <xdr:spPr>
          <a:xfrm>
            <a:off x="1328483"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I</a:t>
            </a:r>
            <a:endParaRPr lang="en-US">
              <a:solidFill>
                <a:schemeClr val="bg1"/>
              </a:solidFill>
              <a:latin typeface="Comic Sans MS" panose="030F0702030302020204" pitchFamily="66" charset="0"/>
            </a:endParaRPr>
          </a:p>
        </xdr:txBody>
      </xdr:sp>
      <xdr:sp macro="" textlink="">
        <xdr:nvSpPr>
          <xdr:cNvPr id="1137" name="TextBox 46">
            <a:extLst>
              <a:ext uri="{FF2B5EF4-FFF2-40B4-BE49-F238E27FC236}">
                <a16:creationId xmlns:a16="http://schemas.microsoft.com/office/drawing/2014/main" id="{00000000-0008-0000-0500-000071040000}"/>
              </a:ext>
            </a:extLst>
          </xdr:cNvPr>
          <xdr:cNvSpPr txBox="1">
            <a:spLocks noChangeAspect="1"/>
          </xdr:cNvSpPr>
        </xdr:nvSpPr>
        <xdr:spPr>
          <a:xfrm>
            <a:off x="1859874"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D</a:t>
            </a:r>
            <a:endParaRPr lang="en-US">
              <a:solidFill>
                <a:schemeClr val="bg1"/>
              </a:solidFill>
              <a:latin typeface="Comic Sans MS" panose="030F0702030302020204" pitchFamily="66" charset="0"/>
            </a:endParaRPr>
          </a:p>
        </xdr:txBody>
      </xdr:sp>
      <xdr:sp macro="" textlink="">
        <xdr:nvSpPr>
          <xdr:cNvPr id="1138" name="TextBox 47">
            <a:extLst>
              <a:ext uri="{FF2B5EF4-FFF2-40B4-BE49-F238E27FC236}">
                <a16:creationId xmlns:a16="http://schemas.microsoft.com/office/drawing/2014/main" id="{00000000-0008-0000-0500-000072040000}"/>
              </a:ext>
            </a:extLst>
          </xdr:cNvPr>
          <xdr:cNvSpPr txBox="1">
            <a:spLocks noChangeAspect="1"/>
          </xdr:cNvSpPr>
        </xdr:nvSpPr>
        <xdr:spPr>
          <a:xfrm>
            <a:off x="1328494" y="8236621"/>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sp macro="" textlink="">
        <xdr:nvSpPr>
          <xdr:cNvPr id="1139" name="TextBox 48">
            <a:extLst>
              <a:ext uri="{FF2B5EF4-FFF2-40B4-BE49-F238E27FC236}">
                <a16:creationId xmlns:a16="http://schemas.microsoft.com/office/drawing/2014/main" id="{00000000-0008-0000-0500-000073040000}"/>
              </a:ext>
            </a:extLst>
          </xdr:cNvPr>
          <xdr:cNvSpPr txBox="1">
            <a:spLocks noChangeAspect="1"/>
          </xdr:cNvSpPr>
        </xdr:nvSpPr>
        <xdr:spPr>
          <a:xfrm>
            <a:off x="797098" y="8236621"/>
            <a:ext cx="531385" cy="531397"/>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1140" name="TextBox 47">
            <a:extLst>
              <a:ext uri="{FF2B5EF4-FFF2-40B4-BE49-F238E27FC236}">
                <a16:creationId xmlns:a16="http://schemas.microsoft.com/office/drawing/2014/main" id="{00000000-0008-0000-0500-000074040000}"/>
              </a:ext>
            </a:extLst>
          </xdr:cNvPr>
          <xdr:cNvSpPr txBox="1">
            <a:spLocks noChangeAspect="1"/>
          </xdr:cNvSpPr>
        </xdr:nvSpPr>
        <xdr:spPr>
          <a:xfrm>
            <a:off x="1328487" y="7705224"/>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DA</a:t>
            </a:r>
          </a:p>
        </xdr:txBody>
      </xdr:sp>
    </xdr:grpSp>
    <xdr:clientData/>
  </xdr:twoCellAnchor>
  <xdr:twoCellAnchor>
    <xdr:from>
      <xdr:col>12</xdr:col>
      <xdr:colOff>0</xdr:colOff>
      <xdr:row>29</xdr:row>
      <xdr:rowOff>0</xdr:rowOff>
    </xdr:from>
    <xdr:to>
      <xdr:col>25</xdr:col>
      <xdr:colOff>0</xdr:colOff>
      <xdr:row>31</xdr:row>
      <xdr:rowOff>2</xdr:rowOff>
    </xdr:to>
    <xdr:grpSp>
      <xdr:nvGrpSpPr>
        <xdr:cNvPr id="1141" name="Group 1140">
          <a:extLst>
            <a:ext uri="{FF2B5EF4-FFF2-40B4-BE49-F238E27FC236}">
              <a16:creationId xmlns:a16="http://schemas.microsoft.com/office/drawing/2014/main" id="{00000000-0008-0000-0500-000075040000}"/>
            </a:ext>
          </a:extLst>
        </xdr:cNvPr>
        <xdr:cNvGrpSpPr/>
      </xdr:nvGrpSpPr>
      <xdr:grpSpPr>
        <a:xfrm>
          <a:off x="3200400" y="7734300"/>
          <a:ext cx="3467100" cy="533402"/>
          <a:chOff x="2298237" y="2514603"/>
          <a:chExt cx="3797763" cy="548647"/>
        </a:xfrm>
      </xdr:grpSpPr>
      <xdr:sp macro="" textlink="">
        <xdr:nvSpPr>
          <xdr:cNvPr id="1142" name="Rounded Rectangle 981">
            <a:extLst>
              <a:ext uri="{FF2B5EF4-FFF2-40B4-BE49-F238E27FC236}">
                <a16:creationId xmlns:a16="http://schemas.microsoft.com/office/drawing/2014/main" id="{00000000-0008-0000-0500-00007604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43" name="TextBox 126">
            <a:extLst>
              <a:ext uri="{FF2B5EF4-FFF2-40B4-BE49-F238E27FC236}">
                <a16:creationId xmlns:a16="http://schemas.microsoft.com/office/drawing/2014/main" id="{00000000-0008-0000-0500-00007704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a:t>
            </a:r>
            <a:r>
              <a:rPr lang="en-US" baseline="0">
                <a:solidFill>
                  <a:schemeClr val="bg1"/>
                </a:solidFill>
                <a:latin typeface="Comic Sans MS" panose="030F0702030302020204" pitchFamily="66" charset="0"/>
              </a:rPr>
              <a:t> 2</a:t>
            </a:r>
            <a:endParaRPr lang="en-US">
              <a:solidFill>
                <a:schemeClr val="bg1"/>
              </a:solidFill>
              <a:latin typeface="Comic Sans MS" panose="030F0702030302020204" pitchFamily="66" charset="0"/>
            </a:endParaRPr>
          </a:p>
        </xdr:txBody>
      </xdr:sp>
      <xdr:sp macro="" textlink="">
        <xdr:nvSpPr>
          <xdr:cNvPr id="1144" name="TextBox 101">
            <a:extLst>
              <a:ext uri="{FF2B5EF4-FFF2-40B4-BE49-F238E27FC236}">
                <a16:creationId xmlns:a16="http://schemas.microsoft.com/office/drawing/2014/main" id="{00000000-0008-0000-0500-000078040000}"/>
              </a:ext>
            </a:extLst>
          </xdr:cNvPr>
          <xdr:cNvSpPr txBox="1">
            <a:spLocks noChangeAspect="1"/>
          </xdr:cNvSpPr>
        </xdr:nvSpPr>
        <xdr:spPr>
          <a:xfrm flipH="1">
            <a:off x="2298237" y="2514610"/>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CT</a:t>
            </a:r>
            <a:r>
              <a:rPr lang="en-US" baseline="0">
                <a:solidFill>
                  <a:schemeClr val="bg1"/>
                </a:solidFill>
                <a:latin typeface="Comic Sans MS" panose="030F0702030302020204" pitchFamily="66" charset="0"/>
              </a:rPr>
              <a:t> P</a:t>
            </a:r>
            <a:r>
              <a:rPr lang="en-US" baseline="-25000">
                <a:solidFill>
                  <a:schemeClr val="bg1"/>
                </a:solidFill>
                <a:latin typeface="Comic Sans MS" panose="030F0702030302020204" pitchFamily="66" charset="0"/>
              </a:rPr>
              <a:t>Gain</a:t>
            </a:r>
          </a:p>
        </xdr:txBody>
      </xdr:sp>
      <xdr:sp macro="" textlink="">
        <xdr:nvSpPr>
          <xdr:cNvPr id="1145" name="TextBox 123">
            <a:extLst>
              <a:ext uri="{FF2B5EF4-FFF2-40B4-BE49-F238E27FC236}">
                <a16:creationId xmlns:a16="http://schemas.microsoft.com/office/drawing/2014/main" id="{00000000-0008-0000-0500-00007904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146" name="Rectangle 1145">
            <a:extLst>
              <a:ext uri="{FF2B5EF4-FFF2-40B4-BE49-F238E27FC236}">
                <a16:creationId xmlns:a16="http://schemas.microsoft.com/office/drawing/2014/main" id="{00000000-0008-0000-0500-00007A040000}"/>
              </a:ext>
            </a:extLst>
          </xdr:cNvPr>
          <xdr:cNvSpPr/>
        </xdr:nvSpPr>
        <xdr:spPr>
          <a:xfrm>
            <a:off x="4009176" y="2514610"/>
            <a:ext cx="1263871"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47" name="Rectangle 1146">
            <a:extLst>
              <a:ext uri="{FF2B5EF4-FFF2-40B4-BE49-F238E27FC236}">
                <a16:creationId xmlns:a16="http://schemas.microsoft.com/office/drawing/2014/main" id="{00000000-0008-0000-0500-00007B040000}"/>
              </a:ext>
            </a:extLst>
          </xdr:cNvPr>
          <xdr:cNvSpPr/>
        </xdr:nvSpPr>
        <xdr:spPr>
          <a:xfrm>
            <a:off x="2298238" y="2514639"/>
            <a:ext cx="1710938"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12</xdr:col>
      <xdr:colOff>0</xdr:colOff>
      <xdr:row>31</xdr:row>
      <xdr:rowOff>2</xdr:rowOff>
    </xdr:from>
    <xdr:to>
      <xdr:col>25</xdr:col>
      <xdr:colOff>0</xdr:colOff>
      <xdr:row>33</xdr:row>
      <xdr:rowOff>0</xdr:rowOff>
    </xdr:to>
    <xdr:grpSp>
      <xdr:nvGrpSpPr>
        <xdr:cNvPr id="1148" name="Group 1147">
          <a:extLst>
            <a:ext uri="{FF2B5EF4-FFF2-40B4-BE49-F238E27FC236}">
              <a16:creationId xmlns:a16="http://schemas.microsoft.com/office/drawing/2014/main" id="{00000000-0008-0000-0500-00007C040000}"/>
            </a:ext>
          </a:extLst>
        </xdr:cNvPr>
        <xdr:cNvGrpSpPr/>
      </xdr:nvGrpSpPr>
      <xdr:grpSpPr>
        <a:xfrm>
          <a:off x="3200400" y="8267702"/>
          <a:ext cx="3467100" cy="533398"/>
          <a:chOff x="2298237" y="2514603"/>
          <a:chExt cx="3797763" cy="548647"/>
        </a:xfrm>
      </xdr:grpSpPr>
      <xdr:sp macro="" textlink="">
        <xdr:nvSpPr>
          <xdr:cNvPr id="1149" name="Rounded Rectangle 989">
            <a:extLst>
              <a:ext uri="{FF2B5EF4-FFF2-40B4-BE49-F238E27FC236}">
                <a16:creationId xmlns:a16="http://schemas.microsoft.com/office/drawing/2014/main" id="{00000000-0008-0000-0500-00007D04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50" name="TextBox 126">
            <a:extLst>
              <a:ext uri="{FF2B5EF4-FFF2-40B4-BE49-F238E27FC236}">
                <a16:creationId xmlns:a16="http://schemas.microsoft.com/office/drawing/2014/main" id="{00000000-0008-0000-0500-00007E04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2</a:t>
            </a:r>
          </a:p>
        </xdr:txBody>
      </xdr:sp>
      <xdr:sp macro="" textlink="">
        <xdr:nvSpPr>
          <xdr:cNvPr id="1151" name="TextBox 101">
            <a:extLst>
              <a:ext uri="{FF2B5EF4-FFF2-40B4-BE49-F238E27FC236}">
                <a16:creationId xmlns:a16="http://schemas.microsoft.com/office/drawing/2014/main" id="{00000000-0008-0000-0500-00007F040000}"/>
              </a:ext>
            </a:extLst>
          </xdr:cNvPr>
          <xdr:cNvSpPr txBox="1">
            <a:spLocks noChangeAspect="1"/>
          </xdr:cNvSpPr>
        </xdr:nvSpPr>
        <xdr:spPr>
          <a:xfrm flipH="1">
            <a:off x="2298237" y="2514610"/>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CT</a:t>
            </a:r>
            <a:r>
              <a:rPr lang="en-US" baseline="0">
                <a:solidFill>
                  <a:schemeClr val="bg1"/>
                </a:solidFill>
                <a:latin typeface="Comic Sans MS" panose="030F0702030302020204" pitchFamily="66" charset="0"/>
              </a:rPr>
              <a:t> I</a:t>
            </a:r>
            <a:r>
              <a:rPr lang="en-US" baseline="-25000">
                <a:solidFill>
                  <a:schemeClr val="bg1"/>
                </a:solidFill>
                <a:latin typeface="Comic Sans MS" panose="030F0702030302020204" pitchFamily="66" charset="0"/>
              </a:rPr>
              <a:t>Gain</a:t>
            </a:r>
          </a:p>
        </xdr:txBody>
      </xdr:sp>
      <xdr:sp macro="" textlink="">
        <xdr:nvSpPr>
          <xdr:cNvPr id="1152" name="TextBox 123">
            <a:extLst>
              <a:ext uri="{FF2B5EF4-FFF2-40B4-BE49-F238E27FC236}">
                <a16:creationId xmlns:a16="http://schemas.microsoft.com/office/drawing/2014/main" id="{00000000-0008-0000-0500-00008004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153" name="Rectangle 1152">
            <a:extLst>
              <a:ext uri="{FF2B5EF4-FFF2-40B4-BE49-F238E27FC236}">
                <a16:creationId xmlns:a16="http://schemas.microsoft.com/office/drawing/2014/main" id="{00000000-0008-0000-0500-000081040000}"/>
              </a:ext>
            </a:extLst>
          </xdr:cNvPr>
          <xdr:cNvSpPr/>
        </xdr:nvSpPr>
        <xdr:spPr>
          <a:xfrm>
            <a:off x="4009176" y="2514610"/>
            <a:ext cx="1263871"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54" name="Rectangle 1153">
            <a:extLst>
              <a:ext uri="{FF2B5EF4-FFF2-40B4-BE49-F238E27FC236}">
                <a16:creationId xmlns:a16="http://schemas.microsoft.com/office/drawing/2014/main" id="{00000000-0008-0000-0500-000082040000}"/>
              </a:ext>
            </a:extLst>
          </xdr:cNvPr>
          <xdr:cNvSpPr/>
        </xdr:nvSpPr>
        <xdr:spPr>
          <a:xfrm>
            <a:off x="2298238" y="2514639"/>
            <a:ext cx="1710938"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12</xdr:col>
      <xdr:colOff>0</xdr:colOff>
      <xdr:row>33</xdr:row>
      <xdr:rowOff>6689</xdr:rowOff>
    </xdr:from>
    <xdr:to>
      <xdr:col>25</xdr:col>
      <xdr:colOff>0</xdr:colOff>
      <xdr:row>35</xdr:row>
      <xdr:rowOff>1</xdr:rowOff>
    </xdr:to>
    <xdr:grpSp>
      <xdr:nvGrpSpPr>
        <xdr:cNvPr id="1155" name="Group 1154">
          <a:extLst>
            <a:ext uri="{FF2B5EF4-FFF2-40B4-BE49-F238E27FC236}">
              <a16:creationId xmlns:a16="http://schemas.microsoft.com/office/drawing/2014/main" id="{00000000-0008-0000-0500-000083040000}"/>
            </a:ext>
          </a:extLst>
        </xdr:cNvPr>
        <xdr:cNvGrpSpPr/>
      </xdr:nvGrpSpPr>
      <xdr:grpSpPr>
        <a:xfrm>
          <a:off x="3200400" y="8807789"/>
          <a:ext cx="3467100" cy="526712"/>
          <a:chOff x="2298237" y="2514603"/>
          <a:chExt cx="3797763" cy="548647"/>
        </a:xfrm>
      </xdr:grpSpPr>
      <xdr:sp macro="" textlink="">
        <xdr:nvSpPr>
          <xdr:cNvPr id="1156" name="Rounded Rectangle 996">
            <a:extLst>
              <a:ext uri="{FF2B5EF4-FFF2-40B4-BE49-F238E27FC236}">
                <a16:creationId xmlns:a16="http://schemas.microsoft.com/office/drawing/2014/main" id="{00000000-0008-0000-0500-00008404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57" name="TextBox 126">
            <a:extLst>
              <a:ext uri="{FF2B5EF4-FFF2-40B4-BE49-F238E27FC236}">
                <a16:creationId xmlns:a16="http://schemas.microsoft.com/office/drawing/2014/main" id="{00000000-0008-0000-0500-00008504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0</a:t>
            </a:r>
          </a:p>
        </xdr:txBody>
      </xdr:sp>
      <xdr:sp macro="" textlink="">
        <xdr:nvSpPr>
          <xdr:cNvPr id="1158" name="TextBox 101">
            <a:extLst>
              <a:ext uri="{FF2B5EF4-FFF2-40B4-BE49-F238E27FC236}">
                <a16:creationId xmlns:a16="http://schemas.microsoft.com/office/drawing/2014/main" id="{00000000-0008-0000-0500-000086040000}"/>
              </a:ext>
            </a:extLst>
          </xdr:cNvPr>
          <xdr:cNvSpPr txBox="1">
            <a:spLocks noChangeAspect="1"/>
          </xdr:cNvSpPr>
        </xdr:nvSpPr>
        <xdr:spPr>
          <a:xfrm flipH="1">
            <a:off x="2298237" y="2514610"/>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CT</a:t>
            </a:r>
            <a:r>
              <a:rPr lang="en-US" baseline="0">
                <a:solidFill>
                  <a:schemeClr val="bg1"/>
                </a:solidFill>
                <a:latin typeface="Comic Sans MS" panose="030F0702030302020204" pitchFamily="66" charset="0"/>
              </a:rPr>
              <a:t> D</a:t>
            </a:r>
            <a:r>
              <a:rPr lang="en-US" baseline="-25000">
                <a:solidFill>
                  <a:schemeClr val="bg1"/>
                </a:solidFill>
                <a:latin typeface="Comic Sans MS" panose="030F0702030302020204" pitchFamily="66" charset="0"/>
              </a:rPr>
              <a:t>Gain</a:t>
            </a:r>
          </a:p>
        </xdr:txBody>
      </xdr:sp>
      <xdr:sp macro="" textlink="">
        <xdr:nvSpPr>
          <xdr:cNvPr id="1159" name="TextBox 123">
            <a:extLst>
              <a:ext uri="{FF2B5EF4-FFF2-40B4-BE49-F238E27FC236}">
                <a16:creationId xmlns:a16="http://schemas.microsoft.com/office/drawing/2014/main" id="{00000000-0008-0000-0500-00008704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160" name="Rectangle 1159">
            <a:extLst>
              <a:ext uri="{FF2B5EF4-FFF2-40B4-BE49-F238E27FC236}">
                <a16:creationId xmlns:a16="http://schemas.microsoft.com/office/drawing/2014/main" id="{00000000-0008-0000-0500-000088040000}"/>
              </a:ext>
            </a:extLst>
          </xdr:cNvPr>
          <xdr:cNvSpPr/>
        </xdr:nvSpPr>
        <xdr:spPr>
          <a:xfrm>
            <a:off x="4009176" y="2514610"/>
            <a:ext cx="1263871"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61" name="Rectangle 1160">
            <a:extLst>
              <a:ext uri="{FF2B5EF4-FFF2-40B4-BE49-F238E27FC236}">
                <a16:creationId xmlns:a16="http://schemas.microsoft.com/office/drawing/2014/main" id="{00000000-0008-0000-0500-000089040000}"/>
              </a:ext>
            </a:extLst>
          </xdr:cNvPr>
          <xdr:cNvSpPr/>
        </xdr:nvSpPr>
        <xdr:spPr>
          <a:xfrm>
            <a:off x="2298238" y="2514639"/>
            <a:ext cx="1710938"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12</xdr:col>
      <xdr:colOff>0</xdr:colOff>
      <xdr:row>22</xdr:row>
      <xdr:rowOff>260436</xdr:rowOff>
    </xdr:from>
    <xdr:to>
      <xdr:col>22</xdr:col>
      <xdr:colOff>1</xdr:colOff>
      <xdr:row>25</xdr:row>
      <xdr:rowOff>0</xdr:rowOff>
    </xdr:to>
    <xdr:grpSp>
      <xdr:nvGrpSpPr>
        <xdr:cNvPr id="1162" name="Group 1161">
          <a:extLst>
            <a:ext uri="{FF2B5EF4-FFF2-40B4-BE49-F238E27FC236}">
              <a16:creationId xmlns:a16="http://schemas.microsoft.com/office/drawing/2014/main" id="{00000000-0008-0000-0500-00008A040000}"/>
            </a:ext>
          </a:extLst>
        </xdr:cNvPr>
        <xdr:cNvGrpSpPr/>
      </xdr:nvGrpSpPr>
      <xdr:grpSpPr>
        <a:xfrm>
          <a:off x="3200400" y="6127836"/>
          <a:ext cx="2667001" cy="539664"/>
          <a:chOff x="609660" y="4983457"/>
          <a:chExt cx="2743179" cy="548640"/>
        </a:xfrm>
      </xdr:grpSpPr>
      <xdr:sp macro="" textlink="">
        <xdr:nvSpPr>
          <xdr:cNvPr id="1163" name="Isosceles Triangle 1162">
            <a:extLst>
              <a:ext uri="{FF2B5EF4-FFF2-40B4-BE49-F238E27FC236}">
                <a16:creationId xmlns:a16="http://schemas.microsoft.com/office/drawing/2014/main" id="{00000000-0008-0000-0500-00008B04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64" name="TextBox 191">
            <a:extLst>
              <a:ext uri="{FF2B5EF4-FFF2-40B4-BE49-F238E27FC236}">
                <a16:creationId xmlns:a16="http://schemas.microsoft.com/office/drawing/2014/main" id="{00000000-0008-0000-0500-00008C04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CWPumpsOn</a:t>
            </a:r>
          </a:p>
        </xdr:txBody>
      </xdr:sp>
      <xdr:sp macro="" textlink="">
        <xdr:nvSpPr>
          <xdr:cNvPr id="1165" name="TextBox 192">
            <a:extLst>
              <a:ext uri="{FF2B5EF4-FFF2-40B4-BE49-F238E27FC236}">
                <a16:creationId xmlns:a16="http://schemas.microsoft.com/office/drawing/2014/main" id="{00000000-0008-0000-0500-00008D04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TC-01</a:t>
            </a:r>
          </a:p>
        </xdr:txBody>
      </xdr:sp>
      <xdr:sp macro="" textlink="">
        <xdr:nvSpPr>
          <xdr:cNvPr id="1166" name="Isosceles Triangle 1165">
            <a:extLst>
              <a:ext uri="{FF2B5EF4-FFF2-40B4-BE49-F238E27FC236}">
                <a16:creationId xmlns:a16="http://schemas.microsoft.com/office/drawing/2014/main" id="{00000000-0008-0000-0500-00008E04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67" name="Straight Connector 1166">
            <a:extLst>
              <a:ext uri="{FF2B5EF4-FFF2-40B4-BE49-F238E27FC236}">
                <a16:creationId xmlns:a16="http://schemas.microsoft.com/office/drawing/2014/main" id="{00000000-0008-0000-0500-00008F040000}"/>
              </a:ext>
            </a:extLst>
          </xdr:cNvPr>
          <xdr:cNvCxnSpPr>
            <a:stCxn id="1166" idx="0"/>
            <a:endCxn id="1166"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68" name="Straight Connector 1167">
            <a:extLst>
              <a:ext uri="{FF2B5EF4-FFF2-40B4-BE49-F238E27FC236}">
                <a16:creationId xmlns:a16="http://schemas.microsoft.com/office/drawing/2014/main" id="{00000000-0008-0000-0500-000090040000}"/>
              </a:ext>
            </a:extLst>
          </xdr:cNvPr>
          <xdr:cNvCxnSpPr>
            <a:stCxn id="1166" idx="0"/>
            <a:endCxn id="1166"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69" name="Straight Connector 1168">
            <a:extLst>
              <a:ext uri="{FF2B5EF4-FFF2-40B4-BE49-F238E27FC236}">
                <a16:creationId xmlns:a16="http://schemas.microsoft.com/office/drawing/2014/main" id="{00000000-0008-0000-0500-000091040000}"/>
              </a:ext>
            </a:extLst>
          </xdr:cNvPr>
          <xdr:cNvCxnSpPr>
            <a:stCxn id="1163" idx="4"/>
            <a:endCxn id="1163"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70" name="Straight Connector 1169">
            <a:extLst>
              <a:ext uri="{FF2B5EF4-FFF2-40B4-BE49-F238E27FC236}">
                <a16:creationId xmlns:a16="http://schemas.microsoft.com/office/drawing/2014/main" id="{00000000-0008-0000-0500-000092040000}"/>
              </a:ext>
            </a:extLst>
          </xdr:cNvPr>
          <xdr:cNvCxnSpPr>
            <a:stCxn id="1166" idx="2"/>
            <a:endCxn id="1163"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71" name="Straight Connector 1170">
            <a:extLst>
              <a:ext uri="{FF2B5EF4-FFF2-40B4-BE49-F238E27FC236}">
                <a16:creationId xmlns:a16="http://schemas.microsoft.com/office/drawing/2014/main" id="{00000000-0008-0000-0500-000093040000}"/>
              </a:ext>
            </a:extLst>
          </xdr:cNvPr>
          <xdr:cNvCxnSpPr>
            <a:stCxn id="1166" idx="4"/>
            <a:endCxn id="1163"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12</xdr:col>
      <xdr:colOff>0</xdr:colOff>
      <xdr:row>25</xdr:row>
      <xdr:rowOff>260438</xdr:rowOff>
    </xdr:from>
    <xdr:to>
      <xdr:col>22</xdr:col>
      <xdr:colOff>1</xdr:colOff>
      <xdr:row>27</xdr:row>
      <xdr:rowOff>263010</xdr:rowOff>
    </xdr:to>
    <xdr:grpSp>
      <xdr:nvGrpSpPr>
        <xdr:cNvPr id="1172" name="Group 1171">
          <a:extLst>
            <a:ext uri="{FF2B5EF4-FFF2-40B4-BE49-F238E27FC236}">
              <a16:creationId xmlns:a16="http://schemas.microsoft.com/office/drawing/2014/main" id="{00000000-0008-0000-0500-000094040000}"/>
            </a:ext>
          </a:extLst>
        </xdr:cNvPr>
        <xdr:cNvGrpSpPr/>
      </xdr:nvGrpSpPr>
      <xdr:grpSpPr>
        <a:xfrm>
          <a:off x="3200400" y="6927938"/>
          <a:ext cx="2667001" cy="535972"/>
          <a:chOff x="609660" y="4983457"/>
          <a:chExt cx="2743179" cy="548640"/>
        </a:xfrm>
      </xdr:grpSpPr>
      <xdr:sp macro="" textlink="">
        <xdr:nvSpPr>
          <xdr:cNvPr id="1173" name="Isosceles Triangle 1172">
            <a:extLst>
              <a:ext uri="{FF2B5EF4-FFF2-40B4-BE49-F238E27FC236}">
                <a16:creationId xmlns:a16="http://schemas.microsoft.com/office/drawing/2014/main" id="{00000000-0008-0000-0500-00009504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74" name="TextBox 191">
            <a:extLst>
              <a:ext uri="{FF2B5EF4-FFF2-40B4-BE49-F238E27FC236}">
                <a16:creationId xmlns:a16="http://schemas.microsoft.com/office/drawing/2014/main" id="{00000000-0008-0000-0500-00009604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a:solidFill>
                  <a:schemeClr val="bg1"/>
                </a:solidFill>
                <a:latin typeface="Comic Sans MS" panose="030F0702030302020204" pitchFamily="66" charset="0"/>
              </a:rPr>
              <a:t>SystemOffAn</a:t>
            </a:r>
          </a:p>
        </xdr:txBody>
      </xdr:sp>
      <xdr:sp macro="" textlink="">
        <xdr:nvSpPr>
          <xdr:cNvPr id="1175" name="TextBox 192">
            <a:extLst>
              <a:ext uri="{FF2B5EF4-FFF2-40B4-BE49-F238E27FC236}">
                <a16:creationId xmlns:a16="http://schemas.microsoft.com/office/drawing/2014/main" id="{00000000-0008-0000-0500-00009704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TC-01</a:t>
            </a:r>
          </a:p>
        </xdr:txBody>
      </xdr:sp>
      <xdr:sp macro="" textlink="">
        <xdr:nvSpPr>
          <xdr:cNvPr id="1176" name="Isosceles Triangle 1175">
            <a:extLst>
              <a:ext uri="{FF2B5EF4-FFF2-40B4-BE49-F238E27FC236}">
                <a16:creationId xmlns:a16="http://schemas.microsoft.com/office/drawing/2014/main" id="{00000000-0008-0000-0500-00009804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77" name="Straight Connector 1176">
            <a:extLst>
              <a:ext uri="{FF2B5EF4-FFF2-40B4-BE49-F238E27FC236}">
                <a16:creationId xmlns:a16="http://schemas.microsoft.com/office/drawing/2014/main" id="{00000000-0008-0000-0500-000099040000}"/>
              </a:ext>
            </a:extLst>
          </xdr:cNvPr>
          <xdr:cNvCxnSpPr>
            <a:stCxn id="1176" idx="0"/>
            <a:endCxn id="1176"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78" name="Straight Connector 1177">
            <a:extLst>
              <a:ext uri="{FF2B5EF4-FFF2-40B4-BE49-F238E27FC236}">
                <a16:creationId xmlns:a16="http://schemas.microsoft.com/office/drawing/2014/main" id="{00000000-0008-0000-0500-00009A040000}"/>
              </a:ext>
            </a:extLst>
          </xdr:cNvPr>
          <xdr:cNvCxnSpPr>
            <a:stCxn id="1176" idx="0"/>
            <a:endCxn id="1176"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79" name="Straight Connector 1178">
            <a:extLst>
              <a:ext uri="{FF2B5EF4-FFF2-40B4-BE49-F238E27FC236}">
                <a16:creationId xmlns:a16="http://schemas.microsoft.com/office/drawing/2014/main" id="{00000000-0008-0000-0500-00009B040000}"/>
              </a:ext>
            </a:extLst>
          </xdr:cNvPr>
          <xdr:cNvCxnSpPr>
            <a:stCxn id="1173" idx="4"/>
            <a:endCxn id="1173" idx="2"/>
          </xdr:cNvCxnSpPr>
        </xdr:nvCxnSpPr>
        <xdr:spPr>
          <a:xfrm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80" name="Straight Connector 1179">
            <a:extLst>
              <a:ext uri="{FF2B5EF4-FFF2-40B4-BE49-F238E27FC236}">
                <a16:creationId xmlns:a16="http://schemas.microsoft.com/office/drawing/2014/main" id="{00000000-0008-0000-0500-00009C040000}"/>
              </a:ext>
            </a:extLst>
          </xdr:cNvPr>
          <xdr:cNvCxnSpPr>
            <a:stCxn id="1176" idx="2"/>
            <a:endCxn id="1173"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81" name="Straight Connector 1180">
            <a:extLst>
              <a:ext uri="{FF2B5EF4-FFF2-40B4-BE49-F238E27FC236}">
                <a16:creationId xmlns:a16="http://schemas.microsoft.com/office/drawing/2014/main" id="{00000000-0008-0000-0500-00009D040000}"/>
              </a:ext>
            </a:extLst>
          </xdr:cNvPr>
          <xdr:cNvCxnSpPr>
            <a:stCxn id="1176" idx="4"/>
            <a:endCxn id="1173"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23</xdr:col>
      <xdr:colOff>0</xdr:colOff>
      <xdr:row>20</xdr:row>
      <xdr:rowOff>0</xdr:rowOff>
    </xdr:from>
    <xdr:to>
      <xdr:col>27</xdr:col>
      <xdr:colOff>0</xdr:colOff>
      <xdr:row>20</xdr:row>
      <xdr:rowOff>23</xdr:rowOff>
    </xdr:to>
    <xdr:cxnSp macro="">
      <xdr:nvCxnSpPr>
        <xdr:cNvPr id="1182" name="Elbow Connector 813">
          <a:extLst>
            <a:ext uri="{FF2B5EF4-FFF2-40B4-BE49-F238E27FC236}">
              <a16:creationId xmlns:a16="http://schemas.microsoft.com/office/drawing/2014/main" id="{00000000-0008-0000-0500-00009E040000}"/>
            </a:ext>
          </a:extLst>
        </xdr:cNvPr>
        <xdr:cNvCxnSpPr>
          <a:stCxn id="1133" idx="1"/>
          <a:endCxn id="1212" idx="0"/>
        </xdr:cNvCxnSpPr>
      </xdr:nvCxnSpPr>
      <xdr:spPr>
        <a:xfrm rot="10800000">
          <a:off x="6235212" y="5275385"/>
          <a:ext cx="1084384" cy="23"/>
        </a:xfrm>
        <a:prstGeom prst="bentConnector3">
          <a:avLst>
            <a:gd name="adj1" fmla="val 50000"/>
          </a:avLst>
        </a:prstGeom>
        <a:noFill/>
        <a:ln w="38100" cap="rnd">
          <a:solidFill>
            <a:schemeClr val="accent3"/>
          </a:solidFill>
        </a:ln>
      </xdr:spPr>
    </xdr:cxnSp>
    <xdr:clientData/>
  </xdr:twoCellAnchor>
  <xdr:twoCellAnchor>
    <xdr:from>
      <xdr:col>25</xdr:col>
      <xdr:colOff>2</xdr:colOff>
      <xdr:row>47</xdr:row>
      <xdr:rowOff>263768</xdr:rowOff>
    </xdr:from>
    <xdr:to>
      <xdr:col>36</xdr:col>
      <xdr:colOff>0</xdr:colOff>
      <xdr:row>48</xdr:row>
      <xdr:rowOff>12699</xdr:rowOff>
    </xdr:to>
    <xdr:cxnSp macro="">
      <xdr:nvCxnSpPr>
        <xdr:cNvPr id="1195" name="Elbow Connector 2197">
          <a:extLst>
            <a:ext uri="{FF2B5EF4-FFF2-40B4-BE49-F238E27FC236}">
              <a16:creationId xmlns:a16="http://schemas.microsoft.com/office/drawing/2014/main" id="{00000000-0008-0000-0500-0000AB040000}"/>
            </a:ext>
          </a:extLst>
        </xdr:cNvPr>
        <xdr:cNvCxnSpPr/>
      </xdr:nvCxnSpPr>
      <xdr:spPr>
        <a:xfrm>
          <a:off x="6777406" y="12660922"/>
          <a:ext cx="2982056" cy="12700"/>
        </a:xfrm>
        <a:prstGeom prst="bentConnector3">
          <a:avLst>
            <a:gd name="adj1" fmla="val 50000"/>
          </a:avLst>
        </a:prstGeom>
        <a:noFill/>
        <a:ln w="38100" cap="rnd">
          <a:solidFill>
            <a:schemeClr val="accent6">
              <a:lumMod val="60000"/>
              <a:lumOff val="40000"/>
            </a:schemeClr>
          </a:solidFill>
          <a:prstDash val="dashDot"/>
        </a:ln>
      </xdr:spPr>
    </xdr:cxnSp>
    <xdr:clientData/>
  </xdr:twoCellAnchor>
  <xdr:twoCellAnchor>
    <xdr:from>
      <xdr:col>27</xdr:col>
      <xdr:colOff>6</xdr:colOff>
      <xdr:row>16</xdr:row>
      <xdr:rowOff>0</xdr:rowOff>
    </xdr:from>
    <xdr:to>
      <xdr:col>33</xdr:col>
      <xdr:colOff>0</xdr:colOff>
      <xdr:row>18</xdr:row>
      <xdr:rowOff>19</xdr:rowOff>
    </xdr:to>
    <xdr:cxnSp macro="">
      <xdr:nvCxnSpPr>
        <xdr:cNvPr id="1204" name="Elbow Connector 2197">
          <a:extLst>
            <a:ext uri="{FF2B5EF4-FFF2-40B4-BE49-F238E27FC236}">
              <a16:creationId xmlns:a16="http://schemas.microsoft.com/office/drawing/2014/main" id="{00000000-0008-0000-0500-0000B4040000}"/>
            </a:ext>
          </a:extLst>
        </xdr:cNvPr>
        <xdr:cNvCxnSpPr>
          <a:stCxn id="1131" idx="1"/>
        </xdr:cNvCxnSpPr>
      </xdr:nvCxnSpPr>
      <xdr:spPr>
        <a:xfrm rot="10800000" flipH="1">
          <a:off x="7312452" y="4186410"/>
          <a:ext cx="1624982" cy="523320"/>
        </a:xfrm>
        <a:prstGeom prst="bentConnector3">
          <a:avLst>
            <a:gd name="adj1" fmla="val -17175"/>
          </a:avLst>
        </a:prstGeom>
        <a:noFill/>
        <a:ln w="38100" cap="rnd">
          <a:solidFill>
            <a:schemeClr val="accent6">
              <a:lumMod val="60000"/>
              <a:lumOff val="40000"/>
            </a:schemeClr>
          </a:solidFill>
          <a:prstDash val="dashDot"/>
        </a:ln>
      </xdr:spPr>
    </xdr:cxnSp>
    <xdr:clientData/>
  </xdr:twoCellAnchor>
  <xdr:twoCellAnchor>
    <xdr:from>
      <xdr:col>2</xdr:col>
      <xdr:colOff>0</xdr:colOff>
      <xdr:row>19</xdr:row>
      <xdr:rowOff>0</xdr:rowOff>
    </xdr:from>
    <xdr:to>
      <xdr:col>23</xdr:col>
      <xdr:colOff>0</xdr:colOff>
      <xdr:row>20</xdr:row>
      <xdr:rowOff>263767</xdr:rowOff>
    </xdr:to>
    <xdr:grpSp>
      <xdr:nvGrpSpPr>
        <xdr:cNvPr id="1208" name="Group 1207">
          <a:extLst>
            <a:ext uri="{FF2B5EF4-FFF2-40B4-BE49-F238E27FC236}">
              <a16:creationId xmlns:a16="http://schemas.microsoft.com/office/drawing/2014/main" id="{00000000-0008-0000-0500-0000B8040000}"/>
            </a:ext>
          </a:extLst>
        </xdr:cNvPr>
        <xdr:cNvGrpSpPr/>
      </xdr:nvGrpSpPr>
      <xdr:grpSpPr>
        <a:xfrm>
          <a:off x="533400" y="5067300"/>
          <a:ext cx="5600700" cy="530467"/>
          <a:chOff x="609600" y="3429000"/>
          <a:chExt cx="5486400" cy="548640"/>
        </a:xfrm>
      </xdr:grpSpPr>
      <xdr:sp macro="" textlink="">
        <xdr:nvSpPr>
          <xdr:cNvPr id="1209" name="TextBox 67">
            <a:extLst>
              <a:ext uri="{FF2B5EF4-FFF2-40B4-BE49-F238E27FC236}">
                <a16:creationId xmlns:a16="http://schemas.microsoft.com/office/drawing/2014/main" id="{00000000-0008-0000-0500-0000B904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CTLWT</a:t>
            </a:r>
          </a:p>
        </xdr:txBody>
      </xdr:sp>
      <xdr:sp macro="" textlink="">
        <xdr:nvSpPr>
          <xdr:cNvPr id="1210" name="TextBox 65">
            <a:extLst>
              <a:ext uri="{FF2B5EF4-FFF2-40B4-BE49-F238E27FC236}">
                <a16:creationId xmlns:a16="http://schemas.microsoft.com/office/drawing/2014/main" id="{00000000-0008-0000-0500-0000BA04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 6</a:t>
            </a:r>
          </a:p>
        </xdr:txBody>
      </xdr:sp>
      <xdr:sp macro="" textlink="">
        <xdr:nvSpPr>
          <xdr:cNvPr id="1211" name="TextBox 40">
            <a:extLst>
              <a:ext uri="{FF2B5EF4-FFF2-40B4-BE49-F238E27FC236}">
                <a16:creationId xmlns:a16="http://schemas.microsoft.com/office/drawing/2014/main" id="{00000000-0008-0000-0500-0000BB04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212" name="Isosceles Triangle 1211">
            <a:extLst>
              <a:ext uri="{FF2B5EF4-FFF2-40B4-BE49-F238E27FC236}">
                <a16:creationId xmlns:a16="http://schemas.microsoft.com/office/drawing/2014/main" id="{00000000-0008-0000-0500-0000BC04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13" name="Isosceles Triangle 1212">
            <a:extLst>
              <a:ext uri="{FF2B5EF4-FFF2-40B4-BE49-F238E27FC236}">
                <a16:creationId xmlns:a16="http://schemas.microsoft.com/office/drawing/2014/main" id="{00000000-0008-0000-0500-0000BD04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14" name="Straight Connector 1213">
            <a:extLst>
              <a:ext uri="{FF2B5EF4-FFF2-40B4-BE49-F238E27FC236}">
                <a16:creationId xmlns:a16="http://schemas.microsoft.com/office/drawing/2014/main" id="{00000000-0008-0000-0500-0000BE040000}"/>
              </a:ext>
            </a:extLst>
          </xdr:cNvPr>
          <xdr:cNvCxnSpPr>
            <a:stCxn id="1212" idx="0"/>
            <a:endCxn id="1212"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15" name="Straight Connector 1214">
            <a:extLst>
              <a:ext uri="{FF2B5EF4-FFF2-40B4-BE49-F238E27FC236}">
                <a16:creationId xmlns:a16="http://schemas.microsoft.com/office/drawing/2014/main" id="{00000000-0008-0000-0500-0000BF040000}"/>
              </a:ext>
            </a:extLst>
          </xdr:cNvPr>
          <xdr:cNvCxnSpPr>
            <a:stCxn id="1212" idx="0"/>
            <a:endCxn id="1212"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16" name="Straight Connector 1215">
            <a:extLst>
              <a:ext uri="{FF2B5EF4-FFF2-40B4-BE49-F238E27FC236}">
                <a16:creationId xmlns:a16="http://schemas.microsoft.com/office/drawing/2014/main" id="{00000000-0008-0000-0500-0000C0040000}"/>
              </a:ext>
            </a:extLst>
          </xdr:cNvPr>
          <xdr:cNvCxnSpPr>
            <a:stCxn id="1213" idx="0"/>
            <a:endCxn id="1213"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17" name="Straight Connector 1216">
            <a:extLst>
              <a:ext uri="{FF2B5EF4-FFF2-40B4-BE49-F238E27FC236}">
                <a16:creationId xmlns:a16="http://schemas.microsoft.com/office/drawing/2014/main" id="{00000000-0008-0000-0500-0000C1040000}"/>
              </a:ext>
            </a:extLst>
          </xdr:cNvPr>
          <xdr:cNvCxnSpPr>
            <a:stCxn id="1213" idx="0"/>
            <a:endCxn id="1213"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18" name="Straight Connector 1217">
            <a:extLst>
              <a:ext uri="{FF2B5EF4-FFF2-40B4-BE49-F238E27FC236}">
                <a16:creationId xmlns:a16="http://schemas.microsoft.com/office/drawing/2014/main" id="{00000000-0008-0000-0500-0000C2040000}"/>
              </a:ext>
            </a:extLst>
          </xdr:cNvPr>
          <xdr:cNvCxnSpPr>
            <a:stCxn id="1212" idx="2"/>
            <a:endCxn id="1213"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19" name="Straight Connector 1218">
            <a:extLst>
              <a:ext uri="{FF2B5EF4-FFF2-40B4-BE49-F238E27FC236}">
                <a16:creationId xmlns:a16="http://schemas.microsoft.com/office/drawing/2014/main" id="{00000000-0008-0000-0500-0000C3040000}"/>
              </a:ext>
            </a:extLst>
          </xdr:cNvPr>
          <xdr:cNvCxnSpPr>
            <a:stCxn id="1212" idx="4"/>
            <a:endCxn id="1213"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35</xdr:col>
      <xdr:colOff>0</xdr:colOff>
      <xdr:row>18</xdr:row>
      <xdr:rowOff>0</xdr:rowOff>
    </xdr:from>
    <xdr:to>
      <xdr:col>36</xdr:col>
      <xdr:colOff>271094</xdr:colOff>
      <xdr:row>20</xdr:row>
      <xdr:rowOff>0</xdr:rowOff>
    </xdr:to>
    <xdr:grpSp>
      <xdr:nvGrpSpPr>
        <xdr:cNvPr id="1234" name="Group 1233">
          <a:extLst>
            <a:ext uri="{FF2B5EF4-FFF2-40B4-BE49-F238E27FC236}">
              <a16:creationId xmlns:a16="http://schemas.microsoft.com/office/drawing/2014/main" id="{00000000-0008-0000-0500-0000D2040000}"/>
            </a:ext>
          </a:extLst>
        </xdr:cNvPr>
        <xdr:cNvGrpSpPr/>
      </xdr:nvGrpSpPr>
      <xdr:grpSpPr>
        <a:xfrm>
          <a:off x="9334500" y="4800600"/>
          <a:ext cx="537794" cy="533400"/>
          <a:chOff x="18302468" y="7957595"/>
          <a:chExt cx="530507" cy="530506"/>
        </a:xfrm>
      </xdr:grpSpPr>
      <xdr:sp macro="" textlink="">
        <xdr:nvSpPr>
          <xdr:cNvPr id="1235" name="Rectangle 1234">
            <a:extLst>
              <a:ext uri="{FF2B5EF4-FFF2-40B4-BE49-F238E27FC236}">
                <a16:creationId xmlns:a16="http://schemas.microsoft.com/office/drawing/2014/main" id="{00000000-0008-0000-0500-0000D304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236" name="Group 1235">
            <a:extLst>
              <a:ext uri="{FF2B5EF4-FFF2-40B4-BE49-F238E27FC236}">
                <a16:creationId xmlns:a16="http://schemas.microsoft.com/office/drawing/2014/main" id="{00000000-0008-0000-0500-0000D4040000}"/>
              </a:ext>
            </a:extLst>
          </xdr:cNvPr>
          <xdr:cNvGrpSpPr/>
        </xdr:nvGrpSpPr>
        <xdr:grpSpPr>
          <a:xfrm>
            <a:off x="18302468" y="7957596"/>
            <a:ext cx="530506" cy="530505"/>
            <a:chOff x="19062804" y="7957596"/>
            <a:chExt cx="530506" cy="530505"/>
          </a:xfrm>
        </xdr:grpSpPr>
        <xdr:grpSp>
          <xdr:nvGrpSpPr>
            <xdr:cNvPr id="1237" name="Group 1236">
              <a:extLst>
                <a:ext uri="{FF2B5EF4-FFF2-40B4-BE49-F238E27FC236}">
                  <a16:creationId xmlns:a16="http://schemas.microsoft.com/office/drawing/2014/main" id="{00000000-0008-0000-0500-0000D5040000}"/>
                </a:ext>
              </a:extLst>
            </xdr:cNvPr>
            <xdr:cNvGrpSpPr/>
          </xdr:nvGrpSpPr>
          <xdr:grpSpPr>
            <a:xfrm>
              <a:off x="19062804" y="7957596"/>
              <a:ext cx="530506" cy="530505"/>
              <a:chOff x="19098228" y="7957596"/>
              <a:chExt cx="530506" cy="530505"/>
            </a:xfrm>
          </xdr:grpSpPr>
          <xdr:cxnSp macro="">
            <xdr:nvCxnSpPr>
              <xdr:cNvPr id="1241" name="Straight Connector 1240">
                <a:extLst>
                  <a:ext uri="{FF2B5EF4-FFF2-40B4-BE49-F238E27FC236}">
                    <a16:creationId xmlns:a16="http://schemas.microsoft.com/office/drawing/2014/main" id="{00000000-0008-0000-0500-0000D904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1242" name="Straight Connector 1241">
                <a:extLst>
                  <a:ext uri="{FF2B5EF4-FFF2-40B4-BE49-F238E27FC236}">
                    <a16:creationId xmlns:a16="http://schemas.microsoft.com/office/drawing/2014/main" id="{00000000-0008-0000-0500-0000DA040000}"/>
                  </a:ext>
                </a:extLst>
              </xdr:cNvPr>
              <xdr:cNvCxnSpPr/>
            </xdr:nvCxnSpPr>
            <xdr:spPr>
              <a:xfrm flipV="1">
                <a:off x="19363481" y="7957596"/>
                <a:ext cx="0" cy="530505"/>
              </a:xfrm>
              <a:prstGeom prst="line">
                <a:avLst/>
              </a:prstGeom>
              <a:noFill/>
              <a:ln w="38100" cap="rnd">
                <a:solidFill>
                  <a:schemeClr val="accent6">
                    <a:lumMod val="60000"/>
                    <a:lumOff val="40000"/>
                  </a:schemeClr>
                </a:solidFill>
              </a:ln>
            </xdr:spPr>
          </xdr:cxnSp>
        </xdr:grpSp>
        <xdr:grpSp>
          <xdr:nvGrpSpPr>
            <xdr:cNvPr id="1238" name="Group 1237">
              <a:extLst>
                <a:ext uri="{FF2B5EF4-FFF2-40B4-BE49-F238E27FC236}">
                  <a16:creationId xmlns:a16="http://schemas.microsoft.com/office/drawing/2014/main" id="{00000000-0008-0000-0500-0000D6040000}"/>
                </a:ext>
              </a:extLst>
            </xdr:cNvPr>
            <xdr:cNvGrpSpPr/>
          </xdr:nvGrpSpPr>
          <xdr:grpSpPr>
            <a:xfrm>
              <a:off x="19190897" y="8026928"/>
              <a:ext cx="274320" cy="333080"/>
              <a:chOff x="18762128" y="7960615"/>
              <a:chExt cx="274320" cy="333080"/>
            </a:xfrm>
          </xdr:grpSpPr>
          <xdr:sp macro="" textlink="">
            <xdr:nvSpPr>
              <xdr:cNvPr id="1239" name="Rectangle 1238">
                <a:extLst>
                  <a:ext uri="{FF2B5EF4-FFF2-40B4-BE49-F238E27FC236}">
                    <a16:creationId xmlns:a16="http://schemas.microsoft.com/office/drawing/2014/main" id="{00000000-0008-0000-0500-0000D704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40" name="Arc 1239">
                <a:extLst>
                  <a:ext uri="{FF2B5EF4-FFF2-40B4-BE49-F238E27FC236}">
                    <a16:creationId xmlns:a16="http://schemas.microsoft.com/office/drawing/2014/main" id="{00000000-0008-0000-0500-0000D804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32</xdr:col>
      <xdr:colOff>271092</xdr:colOff>
      <xdr:row>19</xdr:row>
      <xdr:rowOff>0</xdr:rowOff>
    </xdr:from>
    <xdr:to>
      <xdr:col>35</xdr:col>
      <xdr:colOff>1</xdr:colOff>
      <xdr:row>19</xdr:row>
      <xdr:rowOff>9</xdr:rowOff>
    </xdr:to>
    <xdr:cxnSp macro="">
      <xdr:nvCxnSpPr>
        <xdr:cNvPr id="1254" name="Elbow Connector 813">
          <a:extLst>
            <a:ext uri="{FF2B5EF4-FFF2-40B4-BE49-F238E27FC236}">
              <a16:creationId xmlns:a16="http://schemas.microsoft.com/office/drawing/2014/main" id="{00000000-0008-0000-0500-0000E6040000}"/>
            </a:ext>
          </a:extLst>
        </xdr:cNvPr>
        <xdr:cNvCxnSpPr>
          <a:stCxn id="1235" idx="1"/>
          <a:endCxn id="1132" idx="3"/>
        </xdr:cNvCxnSpPr>
      </xdr:nvCxnSpPr>
      <xdr:spPr>
        <a:xfrm rot="10800000" flipV="1">
          <a:off x="8946169" y="5011615"/>
          <a:ext cx="542197" cy="9"/>
        </a:xfrm>
        <a:prstGeom prst="bentConnector3">
          <a:avLst>
            <a:gd name="adj1" fmla="val 50000"/>
          </a:avLst>
        </a:prstGeom>
        <a:noFill/>
        <a:ln w="38100" cap="rnd">
          <a:solidFill>
            <a:schemeClr val="accent3"/>
          </a:solidFill>
        </a:ln>
      </xdr:spPr>
    </xdr:cxnSp>
    <xdr:clientData/>
  </xdr:twoCellAnchor>
  <xdr:twoCellAnchor>
    <xdr:from>
      <xdr:col>33</xdr:col>
      <xdr:colOff>0</xdr:colOff>
      <xdr:row>16</xdr:row>
      <xdr:rowOff>0</xdr:rowOff>
    </xdr:from>
    <xdr:to>
      <xdr:col>36</xdr:col>
      <xdr:colOff>131</xdr:colOff>
      <xdr:row>18</xdr:row>
      <xdr:rowOff>0</xdr:rowOff>
    </xdr:to>
    <xdr:cxnSp macro="">
      <xdr:nvCxnSpPr>
        <xdr:cNvPr id="1270" name="Elbow Connector 2197">
          <a:extLst>
            <a:ext uri="{FF2B5EF4-FFF2-40B4-BE49-F238E27FC236}">
              <a16:creationId xmlns:a16="http://schemas.microsoft.com/office/drawing/2014/main" id="{00000000-0008-0000-0500-0000F6040000}"/>
            </a:ext>
          </a:extLst>
        </xdr:cNvPr>
        <xdr:cNvCxnSpPr>
          <a:endCxn id="1235" idx="0"/>
        </xdr:cNvCxnSpPr>
      </xdr:nvCxnSpPr>
      <xdr:spPr>
        <a:xfrm>
          <a:off x="8937434" y="4186410"/>
          <a:ext cx="812625" cy="523301"/>
        </a:xfrm>
        <a:prstGeom prst="bentConnector2">
          <a:avLst/>
        </a:prstGeom>
        <a:noFill/>
        <a:ln w="38100" cap="rnd">
          <a:solidFill>
            <a:schemeClr val="accent6">
              <a:lumMod val="60000"/>
              <a:lumOff val="40000"/>
            </a:schemeClr>
          </a:solidFill>
          <a:prstDash val="dashDot"/>
        </a:ln>
      </xdr:spPr>
    </xdr:cxnSp>
    <xdr:clientData/>
  </xdr:twoCellAnchor>
  <xdr:twoCellAnchor>
    <xdr:from>
      <xdr:col>25</xdr:col>
      <xdr:colOff>20</xdr:colOff>
      <xdr:row>20</xdr:row>
      <xdr:rowOff>0</xdr:rowOff>
    </xdr:from>
    <xdr:to>
      <xdr:col>36</xdr:col>
      <xdr:colOff>-1</xdr:colOff>
      <xdr:row>48</xdr:row>
      <xdr:rowOff>1901</xdr:rowOff>
    </xdr:to>
    <xdr:cxnSp macro="">
      <xdr:nvCxnSpPr>
        <xdr:cNvPr id="1273" name="Elbow Connector 2197">
          <a:extLst>
            <a:ext uri="{FF2B5EF4-FFF2-40B4-BE49-F238E27FC236}">
              <a16:creationId xmlns:a16="http://schemas.microsoft.com/office/drawing/2014/main" id="{00000000-0008-0000-0500-0000F9040000}"/>
            </a:ext>
          </a:extLst>
        </xdr:cNvPr>
        <xdr:cNvCxnSpPr>
          <a:stCxn id="209" idx="3"/>
          <a:endCxn id="1235" idx="2"/>
        </xdr:cNvCxnSpPr>
      </xdr:nvCxnSpPr>
      <xdr:spPr>
        <a:xfrm flipV="1">
          <a:off x="6777424" y="5275385"/>
          <a:ext cx="2982037" cy="7387439"/>
        </a:xfrm>
        <a:prstGeom prst="bentConnector2">
          <a:avLst/>
        </a:prstGeom>
        <a:noFill/>
        <a:ln w="38100" cap="rnd">
          <a:solidFill>
            <a:schemeClr val="accent6">
              <a:lumMod val="60000"/>
              <a:lumOff val="40000"/>
            </a:schemeClr>
          </a:solidFill>
          <a:prstDash val="dashDot"/>
        </a:ln>
      </xdr:spPr>
    </xdr:cxnSp>
    <xdr:clientData/>
  </xdr:twoCellAnchor>
  <xdr:twoCellAnchor>
    <xdr:from>
      <xdr:col>4</xdr:col>
      <xdr:colOff>2641</xdr:colOff>
      <xdr:row>22</xdr:row>
      <xdr:rowOff>1</xdr:rowOff>
    </xdr:from>
    <xdr:to>
      <xdr:col>10</xdr:col>
      <xdr:colOff>326</xdr:colOff>
      <xdr:row>31</xdr:row>
      <xdr:rowOff>260781</xdr:rowOff>
    </xdr:to>
    <xdr:grpSp>
      <xdr:nvGrpSpPr>
        <xdr:cNvPr id="1277" name="Group 1276">
          <a:extLst>
            <a:ext uri="{FF2B5EF4-FFF2-40B4-BE49-F238E27FC236}">
              <a16:creationId xmlns:a16="http://schemas.microsoft.com/office/drawing/2014/main" id="{00000000-0008-0000-0500-0000FD040000}"/>
            </a:ext>
          </a:extLst>
        </xdr:cNvPr>
        <xdr:cNvGrpSpPr/>
      </xdr:nvGrpSpPr>
      <xdr:grpSpPr>
        <a:xfrm>
          <a:off x="1069441" y="5867401"/>
          <a:ext cx="1597885" cy="2661080"/>
          <a:chOff x="5105843" y="7442658"/>
          <a:chExt cx="1594885" cy="2658270"/>
        </a:xfrm>
      </xdr:grpSpPr>
      <xdr:grpSp>
        <xdr:nvGrpSpPr>
          <xdr:cNvPr id="1278" name="Group 1277">
            <a:extLst>
              <a:ext uri="{FF2B5EF4-FFF2-40B4-BE49-F238E27FC236}">
                <a16:creationId xmlns:a16="http://schemas.microsoft.com/office/drawing/2014/main" id="{00000000-0008-0000-0500-0000FE040000}"/>
              </a:ext>
            </a:extLst>
          </xdr:cNvPr>
          <xdr:cNvGrpSpPr/>
        </xdr:nvGrpSpPr>
        <xdr:grpSpPr>
          <a:xfrm>
            <a:off x="5105843" y="7708604"/>
            <a:ext cx="1594884" cy="1063256"/>
            <a:chOff x="11284208" y="4723622"/>
            <a:chExt cx="1574541" cy="1049694"/>
          </a:xfrm>
        </xdr:grpSpPr>
        <xdr:sp macro="" textlink="">
          <xdr:nvSpPr>
            <xdr:cNvPr id="1305" name="Rectangle 1304">
              <a:extLst>
                <a:ext uri="{FF2B5EF4-FFF2-40B4-BE49-F238E27FC236}">
                  <a16:creationId xmlns:a16="http://schemas.microsoft.com/office/drawing/2014/main" id="{00000000-0008-0000-0500-00001905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06" name="Rounded Rectangle 1663">
              <a:extLst>
                <a:ext uri="{FF2B5EF4-FFF2-40B4-BE49-F238E27FC236}">
                  <a16:creationId xmlns:a16="http://schemas.microsoft.com/office/drawing/2014/main" id="{00000000-0008-0000-0500-00001A05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1307" name="Straight Connector 1306">
              <a:extLst>
                <a:ext uri="{FF2B5EF4-FFF2-40B4-BE49-F238E27FC236}">
                  <a16:creationId xmlns:a16="http://schemas.microsoft.com/office/drawing/2014/main" id="{00000000-0008-0000-0500-00001B050000}"/>
                </a:ext>
              </a:extLst>
            </xdr:cNvPr>
            <xdr:cNvCxnSpPr>
              <a:stCxn id="1305" idx="2"/>
            </xdr:cNvCxnSpPr>
          </xdr:nvCxnSpPr>
          <xdr:spPr>
            <a:xfrm>
              <a:off x="12071479" y="5510893"/>
              <a:ext cx="9" cy="262424"/>
            </a:xfrm>
            <a:prstGeom prst="line">
              <a:avLst/>
            </a:prstGeom>
            <a:noFill/>
            <a:ln w="38100" cap="rnd">
              <a:solidFill>
                <a:schemeClr val="accent4"/>
              </a:solidFill>
            </a:ln>
          </xdr:spPr>
        </xdr:cxnSp>
      </xdr:grpSp>
      <xdr:grpSp>
        <xdr:nvGrpSpPr>
          <xdr:cNvPr id="1279" name="Group 1278">
            <a:extLst>
              <a:ext uri="{FF2B5EF4-FFF2-40B4-BE49-F238E27FC236}">
                <a16:creationId xmlns:a16="http://schemas.microsoft.com/office/drawing/2014/main" id="{00000000-0008-0000-0500-0000FF040000}"/>
              </a:ext>
            </a:extLst>
          </xdr:cNvPr>
          <xdr:cNvGrpSpPr/>
        </xdr:nvGrpSpPr>
        <xdr:grpSpPr>
          <a:xfrm>
            <a:off x="5105844" y="8506047"/>
            <a:ext cx="1594884" cy="1063255"/>
            <a:chOff x="11405886" y="3448291"/>
            <a:chExt cx="1591519" cy="1061013"/>
          </a:xfrm>
        </xdr:grpSpPr>
        <xdr:sp macro="" textlink="">
          <xdr:nvSpPr>
            <xdr:cNvPr id="1284" name="Rectangle 1283">
              <a:extLst>
                <a:ext uri="{FF2B5EF4-FFF2-40B4-BE49-F238E27FC236}">
                  <a16:creationId xmlns:a16="http://schemas.microsoft.com/office/drawing/2014/main" id="{00000000-0008-0000-0500-00000405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85" name="Straight Connector 1284">
              <a:extLst>
                <a:ext uri="{FF2B5EF4-FFF2-40B4-BE49-F238E27FC236}">
                  <a16:creationId xmlns:a16="http://schemas.microsoft.com/office/drawing/2014/main" id="{00000000-0008-0000-0500-000005050000}"/>
                </a:ext>
              </a:extLst>
            </xdr:cNvPr>
            <xdr:cNvCxnSpPr>
              <a:stCxn id="1284" idx="2"/>
            </xdr:cNvCxnSpPr>
          </xdr:nvCxnSpPr>
          <xdr:spPr>
            <a:xfrm>
              <a:off x="12201646" y="4244051"/>
              <a:ext cx="9" cy="265253"/>
            </a:xfrm>
            <a:prstGeom prst="line">
              <a:avLst/>
            </a:prstGeom>
            <a:noFill/>
            <a:ln w="38100" cap="rnd">
              <a:solidFill>
                <a:schemeClr val="accent4"/>
              </a:solidFill>
            </a:ln>
          </xdr:spPr>
        </xdr:cxnSp>
        <xdr:grpSp>
          <xdr:nvGrpSpPr>
            <xdr:cNvPr id="1286" name="Group 1285">
              <a:extLst>
                <a:ext uri="{FF2B5EF4-FFF2-40B4-BE49-F238E27FC236}">
                  <a16:creationId xmlns:a16="http://schemas.microsoft.com/office/drawing/2014/main" id="{00000000-0008-0000-0500-000006050000}"/>
                </a:ext>
              </a:extLst>
            </xdr:cNvPr>
            <xdr:cNvGrpSpPr/>
          </xdr:nvGrpSpPr>
          <xdr:grpSpPr>
            <a:xfrm>
              <a:off x="11519768" y="3528434"/>
              <a:ext cx="1363755" cy="635475"/>
              <a:chOff x="11518369" y="3553257"/>
              <a:chExt cx="1363755" cy="635475"/>
            </a:xfrm>
          </xdr:grpSpPr>
          <xdr:sp macro="" textlink="">
            <xdr:nvSpPr>
              <xdr:cNvPr id="1287" name="Rounded Rectangle 1643">
                <a:extLst>
                  <a:ext uri="{FF2B5EF4-FFF2-40B4-BE49-F238E27FC236}">
                    <a16:creationId xmlns:a16="http://schemas.microsoft.com/office/drawing/2014/main" id="{00000000-0008-0000-0500-00000705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1288" name="Freeform 1644">
                <a:extLst>
                  <a:ext uri="{FF2B5EF4-FFF2-40B4-BE49-F238E27FC236}">
                    <a16:creationId xmlns:a16="http://schemas.microsoft.com/office/drawing/2014/main" id="{00000000-0008-0000-0500-00000805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1289" name="Group 1288">
                <a:extLst>
                  <a:ext uri="{FF2B5EF4-FFF2-40B4-BE49-F238E27FC236}">
                    <a16:creationId xmlns:a16="http://schemas.microsoft.com/office/drawing/2014/main" id="{00000000-0008-0000-0500-000009050000}"/>
                  </a:ext>
                </a:extLst>
              </xdr:cNvPr>
              <xdr:cNvGrpSpPr/>
            </xdr:nvGrpSpPr>
            <xdr:grpSpPr>
              <a:xfrm>
                <a:off x="11634489" y="3942308"/>
                <a:ext cx="1135136" cy="111368"/>
                <a:chOff x="2807181" y="3520439"/>
                <a:chExt cx="911405" cy="94549"/>
              </a:xfrm>
            </xdr:grpSpPr>
            <xdr:cxnSp macro="">
              <xdr:nvCxnSpPr>
                <xdr:cNvPr id="1292" name="Straight Connector 1291">
                  <a:extLst>
                    <a:ext uri="{FF2B5EF4-FFF2-40B4-BE49-F238E27FC236}">
                      <a16:creationId xmlns:a16="http://schemas.microsoft.com/office/drawing/2014/main" id="{00000000-0008-0000-0500-00000C05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1293" name="Straight Connector 1292">
                  <a:extLst>
                    <a:ext uri="{FF2B5EF4-FFF2-40B4-BE49-F238E27FC236}">
                      <a16:creationId xmlns:a16="http://schemas.microsoft.com/office/drawing/2014/main" id="{00000000-0008-0000-0500-00000D05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1294" name="Straight Connector 1293">
                  <a:extLst>
                    <a:ext uri="{FF2B5EF4-FFF2-40B4-BE49-F238E27FC236}">
                      <a16:creationId xmlns:a16="http://schemas.microsoft.com/office/drawing/2014/main" id="{00000000-0008-0000-0500-00000E05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1295" name="Straight Connector 1294">
                  <a:extLst>
                    <a:ext uri="{FF2B5EF4-FFF2-40B4-BE49-F238E27FC236}">
                      <a16:creationId xmlns:a16="http://schemas.microsoft.com/office/drawing/2014/main" id="{00000000-0008-0000-0500-00000F05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1296" name="Straight Connector 1295">
                  <a:extLst>
                    <a:ext uri="{FF2B5EF4-FFF2-40B4-BE49-F238E27FC236}">
                      <a16:creationId xmlns:a16="http://schemas.microsoft.com/office/drawing/2014/main" id="{00000000-0008-0000-0500-00001005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1297" name="Straight Connector 1296">
                  <a:extLst>
                    <a:ext uri="{FF2B5EF4-FFF2-40B4-BE49-F238E27FC236}">
                      <a16:creationId xmlns:a16="http://schemas.microsoft.com/office/drawing/2014/main" id="{00000000-0008-0000-0500-00001105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1298" name="Straight Connector 1297">
                  <a:extLst>
                    <a:ext uri="{FF2B5EF4-FFF2-40B4-BE49-F238E27FC236}">
                      <a16:creationId xmlns:a16="http://schemas.microsoft.com/office/drawing/2014/main" id="{00000000-0008-0000-0500-00001205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1299" name="Straight Connector 1298">
                  <a:extLst>
                    <a:ext uri="{FF2B5EF4-FFF2-40B4-BE49-F238E27FC236}">
                      <a16:creationId xmlns:a16="http://schemas.microsoft.com/office/drawing/2014/main" id="{00000000-0008-0000-0500-00001305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1300" name="Straight Connector 1299">
                  <a:extLst>
                    <a:ext uri="{FF2B5EF4-FFF2-40B4-BE49-F238E27FC236}">
                      <a16:creationId xmlns:a16="http://schemas.microsoft.com/office/drawing/2014/main" id="{00000000-0008-0000-0500-00001405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1301" name="Straight Connector 1300">
                  <a:extLst>
                    <a:ext uri="{FF2B5EF4-FFF2-40B4-BE49-F238E27FC236}">
                      <a16:creationId xmlns:a16="http://schemas.microsoft.com/office/drawing/2014/main" id="{00000000-0008-0000-0500-00001505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1302" name="Straight Connector 1301">
                  <a:extLst>
                    <a:ext uri="{FF2B5EF4-FFF2-40B4-BE49-F238E27FC236}">
                      <a16:creationId xmlns:a16="http://schemas.microsoft.com/office/drawing/2014/main" id="{00000000-0008-0000-0500-00001605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1303" name="Straight Connector 1302">
                  <a:extLst>
                    <a:ext uri="{FF2B5EF4-FFF2-40B4-BE49-F238E27FC236}">
                      <a16:creationId xmlns:a16="http://schemas.microsoft.com/office/drawing/2014/main" id="{00000000-0008-0000-0500-00001705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1304" name="Straight Connector 1303">
                  <a:extLst>
                    <a:ext uri="{FF2B5EF4-FFF2-40B4-BE49-F238E27FC236}">
                      <a16:creationId xmlns:a16="http://schemas.microsoft.com/office/drawing/2014/main" id="{00000000-0008-0000-0500-00001805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1290" name="Straight Connector 1289">
                <a:extLst>
                  <a:ext uri="{FF2B5EF4-FFF2-40B4-BE49-F238E27FC236}">
                    <a16:creationId xmlns:a16="http://schemas.microsoft.com/office/drawing/2014/main" id="{00000000-0008-0000-0500-00000A05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1291" name="Straight Connector 1290">
                <a:extLst>
                  <a:ext uri="{FF2B5EF4-FFF2-40B4-BE49-F238E27FC236}">
                    <a16:creationId xmlns:a16="http://schemas.microsoft.com/office/drawing/2014/main" id="{00000000-0008-0000-0500-00000B05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grpSp>
        <xdr:nvGrpSpPr>
          <xdr:cNvPr id="1280" name="Group 1279">
            <a:extLst>
              <a:ext uri="{FF2B5EF4-FFF2-40B4-BE49-F238E27FC236}">
                <a16:creationId xmlns:a16="http://schemas.microsoft.com/office/drawing/2014/main" id="{00000000-0008-0000-0500-000000050000}"/>
              </a:ext>
            </a:extLst>
          </xdr:cNvPr>
          <xdr:cNvGrpSpPr/>
        </xdr:nvGrpSpPr>
        <xdr:grpSpPr>
          <a:xfrm>
            <a:off x="5105844" y="7442658"/>
            <a:ext cx="1594884" cy="2658270"/>
            <a:chOff x="11430000" y="265685"/>
            <a:chExt cx="1594884" cy="2658268"/>
          </a:xfrm>
        </xdr:grpSpPr>
        <xdr:cxnSp macro="">
          <xdr:nvCxnSpPr>
            <xdr:cNvPr id="1283" name="Straight Connector 1282">
              <a:extLst>
                <a:ext uri="{FF2B5EF4-FFF2-40B4-BE49-F238E27FC236}">
                  <a16:creationId xmlns:a16="http://schemas.microsoft.com/office/drawing/2014/main" id="{00000000-0008-0000-0500-000003050000}"/>
                </a:ext>
              </a:extLst>
            </xdr:cNvPr>
            <xdr:cNvCxnSpPr>
              <a:stCxn id="1305" idx="0"/>
            </xdr:cNvCxnSpPr>
          </xdr:nvCxnSpPr>
          <xdr:spPr>
            <a:xfrm flipV="1">
              <a:off x="12227442" y="265685"/>
              <a:ext cx="1" cy="265946"/>
            </a:xfrm>
            <a:prstGeom prst="line">
              <a:avLst/>
            </a:prstGeom>
            <a:noFill/>
            <a:ln w="38100" cap="rnd">
              <a:solidFill>
                <a:schemeClr val="accent4"/>
              </a:solidFill>
            </a:ln>
          </xdr:spPr>
        </xdr:cxnSp>
        <xdr:sp macro="" textlink="">
          <xdr:nvSpPr>
            <xdr:cNvPr id="1281" name="Rectangle 1280">
              <a:extLst>
                <a:ext uri="{FF2B5EF4-FFF2-40B4-BE49-F238E27FC236}">
                  <a16:creationId xmlns:a16="http://schemas.microsoft.com/office/drawing/2014/main" id="{00000000-0008-0000-0500-00000105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82" name="Rounded Rectangle 1637">
              <a:extLst>
                <a:ext uri="{FF2B5EF4-FFF2-40B4-BE49-F238E27FC236}">
                  <a16:creationId xmlns:a16="http://schemas.microsoft.com/office/drawing/2014/main" id="{00000000-0008-0000-0500-00000205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grpSp>
    </xdr:grpSp>
    <xdr:clientData/>
  </xdr:twoCellAnchor>
  <xdr:twoCellAnchor>
    <xdr:from>
      <xdr:col>7</xdr:col>
      <xdr:colOff>0</xdr:colOff>
      <xdr:row>20</xdr:row>
      <xdr:rowOff>915</xdr:rowOff>
    </xdr:from>
    <xdr:to>
      <xdr:col>23</xdr:col>
      <xdr:colOff>0</xdr:colOff>
      <xdr:row>22</xdr:row>
      <xdr:rowOff>0</xdr:rowOff>
    </xdr:to>
    <xdr:cxnSp macro="">
      <xdr:nvCxnSpPr>
        <xdr:cNvPr id="1311" name="Elbow Connector 813">
          <a:extLst>
            <a:ext uri="{FF2B5EF4-FFF2-40B4-BE49-F238E27FC236}">
              <a16:creationId xmlns:a16="http://schemas.microsoft.com/office/drawing/2014/main" id="{00000000-0008-0000-0500-00001F050000}"/>
            </a:ext>
          </a:extLst>
        </xdr:cNvPr>
        <xdr:cNvCxnSpPr>
          <a:stCxn id="1212" idx="0"/>
        </xdr:cNvCxnSpPr>
      </xdr:nvCxnSpPr>
      <xdr:spPr>
        <a:xfrm flipH="1">
          <a:off x="1875234" y="5239665"/>
          <a:ext cx="4286250" cy="522960"/>
        </a:xfrm>
        <a:prstGeom prst="bentConnector3">
          <a:avLst>
            <a:gd name="adj1" fmla="val -6379"/>
          </a:avLst>
        </a:prstGeom>
        <a:noFill/>
        <a:ln w="38100" cap="rnd">
          <a:solidFill>
            <a:schemeClr val="accent3"/>
          </a:solidFill>
        </a:ln>
      </xdr:spPr>
    </xdr:cxnSp>
    <xdr:clientData/>
  </xdr:twoCellAnchor>
  <xdr:twoCellAnchor>
    <xdr:from>
      <xdr:col>215</xdr:col>
      <xdr:colOff>0</xdr:colOff>
      <xdr:row>14</xdr:row>
      <xdr:rowOff>0</xdr:rowOff>
    </xdr:from>
    <xdr:to>
      <xdr:col>234</xdr:col>
      <xdr:colOff>247620</xdr:colOff>
      <xdr:row>20</xdr:row>
      <xdr:rowOff>27767</xdr:rowOff>
    </xdr:to>
    <xdr:grpSp>
      <xdr:nvGrpSpPr>
        <xdr:cNvPr id="1317" name="Group 1316">
          <a:extLst>
            <a:ext uri="{FF2B5EF4-FFF2-40B4-BE49-F238E27FC236}">
              <a16:creationId xmlns:a16="http://schemas.microsoft.com/office/drawing/2014/main" id="{00000000-0008-0000-0500-000025050000}"/>
            </a:ext>
          </a:extLst>
        </xdr:cNvPr>
        <xdr:cNvGrpSpPr/>
      </xdr:nvGrpSpPr>
      <xdr:grpSpPr>
        <a:xfrm>
          <a:off x="57340500" y="3733800"/>
          <a:ext cx="5314920" cy="1627967"/>
          <a:chOff x="609661" y="3246122"/>
          <a:chExt cx="5486397" cy="1645902"/>
        </a:xfrm>
      </xdr:grpSpPr>
      <xdr:sp macro="" textlink="">
        <xdr:nvSpPr>
          <xdr:cNvPr id="1318" name="TextBox 61">
            <a:extLst>
              <a:ext uri="{FF2B5EF4-FFF2-40B4-BE49-F238E27FC236}">
                <a16:creationId xmlns:a16="http://schemas.microsoft.com/office/drawing/2014/main" id="{00000000-0008-0000-0500-00002605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CT2 Fan Spd</a:t>
            </a:r>
            <a:r>
              <a:rPr lang="en-US" baseline="0">
                <a:solidFill>
                  <a:schemeClr val="bg1"/>
                </a:solidFill>
                <a:latin typeface="Comic Sans MS" panose="030F0702030302020204" pitchFamily="66" charset="0"/>
              </a:rPr>
              <a:t> Cmnd</a:t>
            </a:r>
            <a:endParaRPr lang="en-US">
              <a:solidFill>
                <a:schemeClr val="bg1"/>
              </a:solidFill>
              <a:latin typeface="Comic Sans MS" panose="030F0702030302020204" pitchFamily="66" charset="0"/>
            </a:endParaRPr>
          </a:p>
        </xdr:txBody>
      </xdr:sp>
      <xdr:sp macro="" textlink="">
        <xdr:nvSpPr>
          <xdr:cNvPr id="1319" name="TextBox 63">
            <a:extLst>
              <a:ext uri="{FF2B5EF4-FFF2-40B4-BE49-F238E27FC236}">
                <a16:creationId xmlns:a16="http://schemas.microsoft.com/office/drawing/2014/main" id="{00000000-0008-0000-0500-000027050000}"/>
              </a:ext>
            </a:extLst>
          </xdr:cNvPr>
          <xdr:cNvSpPr txBox="1">
            <a:spLocks noChangeAspect="1"/>
          </xdr:cNvSpPr>
        </xdr:nvSpPr>
        <xdr:spPr>
          <a:xfrm flipH="1">
            <a:off x="4175819" y="3794191"/>
            <a:ext cx="1920239" cy="534335"/>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Note</a:t>
            </a:r>
            <a:r>
              <a:rPr lang="en-US" baseline="0">
                <a:solidFill>
                  <a:schemeClr val="bg1"/>
                </a:solidFill>
                <a:latin typeface="Comic Sans MS" panose="030F0702030302020204" pitchFamily="66" charset="0"/>
              </a:rPr>
              <a:t> 5, TC-01</a:t>
            </a:r>
            <a:endParaRPr lang="en-US">
              <a:solidFill>
                <a:schemeClr val="bg1"/>
              </a:solidFill>
              <a:latin typeface="Comic Sans MS" panose="030F0702030302020204" pitchFamily="66" charset="0"/>
            </a:endParaRPr>
          </a:p>
        </xdr:txBody>
      </xdr:sp>
      <xdr:sp macro="" textlink="">
        <xdr:nvSpPr>
          <xdr:cNvPr id="1320" name="TextBox 64">
            <a:extLst>
              <a:ext uri="{FF2B5EF4-FFF2-40B4-BE49-F238E27FC236}">
                <a16:creationId xmlns:a16="http://schemas.microsoft.com/office/drawing/2014/main" id="{00000000-0008-0000-0500-00002805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1321" name="Isosceles Triangle 1320">
            <a:extLst>
              <a:ext uri="{FF2B5EF4-FFF2-40B4-BE49-F238E27FC236}">
                <a16:creationId xmlns:a16="http://schemas.microsoft.com/office/drawing/2014/main" id="{00000000-0008-0000-0500-00002905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22" name="Isosceles Triangle 1321">
            <a:extLst>
              <a:ext uri="{FF2B5EF4-FFF2-40B4-BE49-F238E27FC236}">
                <a16:creationId xmlns:a16="http://schemas.microsoft.com/office/drawing/2014/main" id="{00000000-0008-0000-0500-00002A05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323" name="Straight Connector 1322">
            <a:extLst>
              <a:ext uri="{FF2B5EF4-FFF2-40B4-BE49-F238E27FC236}">
                <a16:creationId xmlns:a16="http://schemas.microsoft.com/office/drawing/2014/main" id="{00000000-0008-0000-0500-00002B050000}"/>
              </a:ext>
            </a:extLst>
          </xdr:cNvPr>
          <xdr:cNvCxnSpPr>
            <a:stCxn id="1321" idx="0"/>
            <a:endCxn id="1321"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24" name="Straight Connector 1323">
            <a:extLst>
              <a:ext uri="{FF2B5EF4-FFF2-40B4-BE49-F238E27FC236}">
                <a16:creationId xmlns:a16="http://schemas.microsoft.com/office/drawing/2014/main" id="{00000000-0008-0000-0500-00002C050000}"/>
              </a:ext>
            </a:extLst>
          </xdr:cNvPr>
          <xdr:cNvCxnSpPr>
            <a:stCxn id="1321" idx="0"/>
            <a:endCxn id="1321"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25" name="Straight Connector 1324">
            <a:extLst>
              <a:ext uri="{FF2B5EF4-FFF2-40B4-BE49-F238E27FC236}">
                <a16:creationId xmlns:a16="http://schemas.microsoft.com/office/drawing/2014/main" id="{00000000-0008-0000-0500-00002D050000}"/>
              </a:ext>
            </a:extLst>
          </xdr:cNvPr>
          <xdr:cNvCxnSpPr>
            <a:stCxn id="1322" idx="0"/>
            <a:endCxn id="1322"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26" name="Straight Connector 1325">
            <a:extLst>
              <a:ext uri="{FF2B5EF4-FFF2-40B4-BE49-F238E27FC236}">
                <a16:creationId xmlns:a16="http://schemas.microsoft.com/office/drawing/2014/main" id="{00000000-0008-0000-0500-00002E050000}"/>
              </a:ext>
            </a:extLst>
          </xdr:cNvPr>
          <xdr:cNvCxnSpPr>
            <a:stCxn id="1322" idx="0"/>
            <a:endCxn id="1322"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27" name="Straight Connector 1326">
            <a:extLst>
              <a:ext uri="{FF2B5EF4-FFF2-40B4-BE49-F238E27FC236}">
                <a16:creationId xmlns:a16="http://schemas.microsoft.com/office/drawing/2014/main" id="{00000000-0008-0000-0500-00002F050000}"/>
              </a:ext>
            </a:extLst>
          </xdr:cNvPr>
          <xdr:cNvCxnSpPr>
            <a:stCxn id="1321" idx="2"/>
            <a:endCxn id="1322"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28" name="Straight Connector 1327">
            <a:extLst>
              <a:ext uri="{FF2B5EF4-FFF2-40B4-BE49-F238E27FC236}">
                <a16:creationId xmlns:a16="http://schemas.microsoft.com/office/drawing/2014/main" id="{00000000-0008-0000-0500-000030050000}"/>
              </a:ext>
            </a:extLst>
          </xdr:cNvPr>
          <xdr:cNvCxnSpPr>
            <a:stCxn id="1321" idx="4"/>
            <a:endCxn id="1322"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1329" name="TextBox 73">
            <a:extLst>
              <a:ext uri="{FF2B5EF4-FFF2-40B4-BE49-F238E27FC236}">
                <a16:creationId xmlns:a16="http://schemas.microsoft.com/office/drawing/2014/main" id="{00000000-0008-0000-0500-00003105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3</a:t>
            </a:r>
          </a:p>
        </xdr:txBody>
      </xdr:sp>
      <xdr:sp macro="" textlink="">
        <xdr:nvSpPr>
          <xdr:cNvPr id="1330" name="TextBox 76">
            <a:extLst>
              <a:ext uri="{FF2B5EF4-FFF2-40B4-BE49-F238E27FC236}">
                <a16:creationId xmlns:a16="http://schemas.microsoft.com/office/drawing/2014/main" id="{00000000-0008-0000-0500-00003205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grpSp>
    <xdr:clientData/>
  </xdr:twoCellAnchor>
  <xdr:twoCellAnchor>
    <xdr:from>
      <xdr:col>215</xdr:col>
      <xdr:colOff>0</xdr:colOff>
      <xdr:row>6</xdr:row>
      <xdr:rowOff>0</xdr:rowOff>
    </xdr:from>
    <xdr:to>
      <xdr:col>234</xdr:col>
      <xdr:colOff>238114</xdr:colOff>
      <xdr:row>12</xdr:row>
      <xdr:rowOff>21491</xdr:rowOff>
    </xdr:to>
    <xdr:grpSp>
      <xdr:nvGrpSpPr>
        <xdr:cNvPr id="1331" name="Group 1330">
          <a:extLst>
            <a:ext uri="{FF2B5EF4-FFF2-40B4-BE49-F238E27FC236}">
              <a16:creationId xmlns:a16="http://schemas.microsoft.com/office/drawing/2014/main" id="{00000000-0008-0000-0500-000033050000}"/>
            </a:ext>
          </a:extLst>
        </xdr:cNvPr>
        <xdr:cNvGrpSpPr/>
      </xdr:nvGrpSpPr>
      <xdr:grpSpPr>
        <a:xfrm>
          <a:off x="57340500" y="1600200"/>
          <a:ext cx="5305414" cy="1621691"/>
          <a:chOff x="609661" y="3246122"/>
          <a:chExt cx="5486399" cy="1645902"/>
        </a:xfrm>
      </xdr:grpSpPr>
      <xdr:sp macro="" textlink="">
        <xdr:nvSpPr>
          <xdr:cNvPr id="1332" name="TextBox 61">
            <a:extLst>
              <a:ext uri="{FF2B5EF4-FFF2-40B4-BE49-F238E27FC236}">
                <a16:creationId xmlns:a16="http://schemas.microsoft.com/office/drawing/2014/main" id="{00000000-0008-0000-0500-00003405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CT1 Fan Spd</a:t>
            </a:r>
            <a:r>
              <a:rPr lang="en-US" baseline="0">
                <a:solidFill>
                  <a:schemeClr val="bg1"/>
                </a:solidFill>
                <a:latin typeface="Comic Sans MS" panose="030F0702030302020204" pitchFamily="66" charset="0"/>
              </a:rPr>
              <a:t> Cmnd</a:t>
            </a:r>
            <a:endParaRPr lang="en-US">
              <a:solidFill>
                <a:schemeClr val="bg1"/>
              </a:solidFill>
              <a:latin typeface="Comic Sans MS" panose="030F0702030302020204" pitchFamily="66" charset="0"/>
            </a:endParaRPr>
          </a:p>
        </xdr:txBody>
      </xdr:sp>
      <xdr:sp macro="" textlink="">
        <xdr:nvSpPr>
          <xdr:cNvPr id="1333" name="TextBox 63">
            <a:extLst>
              <a:ext uri="{FF2B5EF4-FFF2-40B4-BE49-F238E27FC236}">
                <a16:creationId xmlns:a16="http://schemas.microsoft.com/office/drawing/2014/main" id="{00000000-0008-0000-0500-00003505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a:solidFill>
                  <a:schemeClr val="bg1"/>
                </a:solidFill>
                <a:latin typeface="Comic Sans MS" panose="030F0702030302020204" pitchFamily="66" charset="0"/>
              </a:rPr>
              <a:t> Note 5, TC-01   </a:t>
            </a:r>
          </a:p>
        </xdr:txBody>
      </xdr:sp>
      <xdr:sp macro="" textlink="">
        <xdr:nvSpPr>
          <xdr:cNvPr id="1334" name="TextBox 64">
            <a:extLst>
              <a:ext uri="{FF2B5EF4-FFF2-40B4-BE49-F238E27FC236}">
                <a16:creationId xmlns:a16="http://schemas.microsoft.com/office/drawing/2014/main" id="{00000000-0008-0000-0500-00003605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1335" name="Isosceles Triangle 1334">
            <a:extLst>
              <a:ext uri="{FF2B5EF4-FFF2-40B4-BE49-F238E27FC236}">
                <a16:creationId xmlns:a16="http://schemas.microsoft.com/office/drawing/2014/main" id="{00000000-0008-0000-0500-00003705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36" name="Isosceles Triangle 1335">
            <a:extLst>
              <a:ext uri="{FF2B5EF4-FFF2-40B4-BE49-F238E27FC236}">
                <a16:creationId xmlns:a16="http://schemas.microsoft.com/office/drawing/2014/main" id="{00000000-0008-0000-0500-00003805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337" name="Straight Connector 1336">
            <a:extLst>
              <a:ext uri="{FF2B5EF4-FFF2-40B4-BE49-F238E27FC236}">
                <a16:creationId xmlns:a16="http://schemas.microsoft.com/office/drawing/2014/main" id="{00000000-0008-0000-0500-000039050000}"/>
              </a:ext>
            </a:extLst>
          </xdr:cNvPr>
          <xdr:cNvCxnSpPr>
            <a:stCxn id="1335" idx="0"/>
            <a:endCxn id="1335"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38" name="Straight Connector 1337">
            <a:extLst>
              <a:ext uri="{FF2B5EF4-FFF2-40B4-BE49-F238E27FC236}">
                <a16:creationId xmlns:a16="http://schemas.microsoft.com/office/drawing/2014/main" id="{00000000-0008-0000-0500-00003A050000}"/>
              </a:ext>
            </a:extLst>
          </xdr:cNvPr>
          <xdr:cNvCxnSpPr>
            <a:stCxn id="1335" idx="0"/>
            <a:endCxn id="1335"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39" name="Straight Connector 1338">
            <a:extLst>
              <a:ext uri="{FF2B5EF4-FFF2-40B4-BE49-F238E27FC236}">
                <a16:creationId xmlns:a16="http://schemas.microsoft.com/office/drawing/2014/main" id="{00000000-0008-0000-0500-00003B050000}"/>
              </a:ext>
            </a:extLst>
          </xdr:cNvPr>
          <xdr:cNvCxnSpPr>
            <a:stCxn id="1336" idx="0"/>
            <a:endCxn id="1336"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40" name="Straight Connector 1339">
            <a:extLst>
              <a:ext uri="{FF2B5EF4-FFF2-40B4-BE49-F238E27FC236}">
                <a16:creationId xmlns:a16="http://schemas.microsoft.com/office/drawing/2014/main" id="{00000000-0008-0000-0500-00003C050000}"/>
              </a:ext>
            </a:extLst>
          </xdr:cNvPr>
          <xdr:cNvCxnSpPr/>
        </xdr:nvCxnSpPr>
        <xdr:spPr>
          <a:xfrm flipV="1">
            <a:off x="5817411" y="3789778"/>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41" name="Straight Connector 1340">
            <a:extLst>
              <a:ext uri="{FF2B5EF4-FFF2-40B4-BE49-F238E27FC236}">
                <a16:creationId xmlns:a16="http://schemas.microsoft.com/office/drawing/2014/main" id="{00000000-0008-0000-0500-00003D050000}"/>
              </a:ext>
            </a:extLst>
          </xdr:cNvPr>
          <xdr:cNvCxnSpPr>
            <a:stCxn id="1335" idx="2"/>
            <a:endCxn id="1336" idx="2"/>
          </xdr:cNvCxnSpPr>
        </xdr:nvCxnSpPr>
        <xdr:spPr>
          <a:xfrm>
            <a:off x="883982"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42" name="Straight Connector 1341">
            <a:extLst>
              <a:ext uri="{FF2B5EF4-FFF2-40B4-BE49-F238E27FC236}">
                <a16:creationId xmlns:a16="http://schemas.microsoft.com/office/drawing/2014/main" id="{00000000-0008-0000-0500-00003E050000}"/>
              </a:ext>
            </a:extLst>
          </xdr:cNvPr>
          <xdr:cNvCxnSpPr>
            <a:stCxn id="1335" idx="4"/>
            <a:endCxn id="1336"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1343" name="TextBox 73">
            <a:extLst>
              <a:ext uri="{FF2B5EF4-FFF2-40B4-BE49-F238E27FC236}">
                <a16:creationId xmlns:a16="http://schemas.microsoft.com/office/drawing/2014/main" id="{00000000-0008-0000-0500-00003F05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3</a:t>
            </a:r>
          </a:p>
        </xdr:txBody>
      </xdr:sp>
      <xdr:sp macro="" textlink="">
        <xdr:nvSpPr>
          <xdr:cNvPr id="1344" name="TextBox 76">
            <a:extLst>
              <a:ext uri="{FF2B5EF4-FFF2-40B4-BE49-F238E27FC236}">
                <a16:creationId xmlns:a16="http://schemas.microsoft.com/office/drawing/2014/main" id="{00000000-0008-0000-0500-00004005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grpSp>
    <xdr:clientData/>
  </xdr:twoCellAnchor>
  <xdr:twoCellAnchor>
    <xdr:from>
      <xdr:col>78</xdr:col>
      <xdr:colOff>0</xdr:colOff>
      <xdr:row>52</xdr:row>
      <xdr:rowOff>0</xdr:rowOff>
    </xdr:from>
    <xdr:to>
      <xdr:col>91</xdr:col>
      <xdr:colOff>0</xdr:colOff>
      <xdr:row>54</xdr:row>
      <xdr:rowOff>8382</xdr:rowOff>
    </xdr:to>
    <xdr:grpSp>
      <xdr:nvGrpSpPr>
        <xdr:cNvPr id="1188" name="Group 1187">
          <a:extLst>
            <a:ext uri="{FF2B5EF4-FFF2-40B4-BE49-F238E27FC236}">
              <a16:creationId xmlns:a16="http://schemas.microsoft.com/office/drawing/2014/main" id="{00000000-0008-0000-0500-0000A4040000}"/>
            </a:ext>
          </a:extLst>
        </xdr:cNvPr>
        <xdr:cNvGrpSpPr/>
      </xdr:nvGrpSpPr>
      <xdr:grpSpPr>
        <a:xfrm>
          <a:off x="20802600" y="13868400"/>
          <a:ext cx="3467100" cy="541782"/>
          <a:chOff x="2298238" y="2498784"/>
          <a:chExt cx="3797762" cy="564466"/>
        </a:xfrm>
      </xdr:grpSpPr>
      <xdr:sp macro="" textlink="">
        <xdr:nvSpPr>
          <xdr:cNvPr id="1189" name="Rounded Rectangle 1114">
            <a:extLst>
              <a:ext uri="{FF2B5EF4-FFF2-40B4-BE49-F238E27FC236}">
                <a16:creationId xmlns:a16="http://schemas.microsoft.com/office/drawing/2014/main" id="{00000000-0008-0000-0500-0000A5040000}"/>
              </a:ext>
            </a:extLst>
          </xdr:cNvPr>
          <xdr:cNvSpPr/>
        </xdr:nvSpPr>
        <xdr:spPr>
          <a:xfrm>
            <a:off x="5181610" y="2514610"/>
            <a:ext cx="914390" cy="548640"/>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90" name="TextBox 126">
            <a:extLst>
              <a:ext uri="{FF2B5EF4-FFF2-40B4-BE49-F238E27FC236}">
                <a16:creationId xmlns:a16="http://schemas.microsoft.com/office/drawing/2014/main" id="{00000000-0008-0000-0500-0000A604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a:t>
            </a:r>
            <a:r>
              <a:rPr lang="en-US" baseline="0">
                <a:solidFill>
                  <a:schemeClr val="bg1"/>
                </a:solidFill>
                <a:latin typeface="Comic Sans MS" panose="030F0702030302020204" pitchFamily="66" charset="0"/>
              </a:rPr>
              <a:t> ma</a:t>
            </a:r>
            <a:endParaRPr lang="en-US">
              <a:solidFill>
                <a:schemeClr val="bg1"/>
              </a:solidFill>
              <a:latin typeface="Comic Sans MS" panose="030F0702030302020204" pitchFamily="66" charset="0"/>
            </a:endParaRPr>
          </a:p>
        </xdr:txBody>
      </xdr:sp>
      <xdr:sp macro="" textlink="">
        <xdr:nvSpPr>
          <xdr:cNvPr id="1191" name="TextBox 101">
            <a:extLst>
              <a:ext uri="{FF2B5EF4-FFF2-40B4-BE49-F238E27FC236}">
                <a16:creationId xmlns:a16="http://schemas.microsoft.com/office/drawing/2014/main" id="{00000000-0008-0000-0500-0000A7040000}"/>
              </a:ext>
            </a:extLst>
          </xdr:cNvPr>
          <xdr:cNvSpPr txBox="1">
            <a:spLocks noChangeAspect="1"/>
          </xdr:cNvSpPr>
        </xdr:nvSpPr>
        <xdr:spPr>
          <a:xfrm flipH="1">
            <a:off x="2303855" y="2498784"/>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SystemOffAn</a:t>
            </a:r>
          </a:p>
        </xdr:txBody>
      </xdr:sp>
      <xdr:sp macro="" textlink="">
        <xdr:nvSpPr>
          <xdr:cNvPr id="1192" name="TextBox 123">
            <a:extLst>
              <a:ext uri="{FF2B5EF4-FFF2-40B4-BE49-F238E27FC236}">
                <a16:creationId xmlns:a16="http://schemas.microsoft.com/office/drawing/2014/main" id="{00000000-0008-0000-0500-0000A804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1193" name="Rectangle 1192">
            <a:extLst>
              <a:ext uri="{FF2B5EF4-FFF2-40B4-BE49-F238E27FC236}">
                <a16:creationId xmlns:a16="http://schemas.microsoft.com/office/drawing/2014/main" id="{00000000-0008-0000-0500-0000A9040000}"/>
              </a:ext>
            </a:extLst>
          </xdr:cNvPr>
          <xdr:cNvSpPr/>
        </xdr:nvSpPr>
        <xdr:spPr>
          <a:xfrm>
            <a:off x="4009176" y="2514610"/>
            <a:ext cx="1263871"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94" name="Rectangle 1193">
            <a:extLst>
              <a:ext uri="{FF2B5EF4-FFF2-40B4-BE49-F238E27FC236}">
                <a16:creationId xmlns:a16="http://schemas.microsoft.com/office/drawing/2014/main" id="{00000000-0008-0000-0500-0000AA040000}"/>
              </a:ext>
            </a:extLst>
          </xdr:cNvPr>
          <xdr:cNvSpPr/>
        </xdr:nvSpPr>
        <xdr:spPr>
          <a:xfrm>
            <a:off x="2298238" y="2514639"/>
            <a:ext cx="1710938"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52</xdr:col>
      <xdr:colOff>0</xdr:colOff>
      <xdr:row>45</xdr:row>
      <xdr:rowOff>0</xdr:rowOff>
    </xdr:from>
    <xdr:to>
      <xdr:col>65</xdr:col>
      <xdr:colOff>0</xdr:colOff>
      <xdr:row>47</xdr:row>
      <xdr:rowOff>1</xdr:rowOff>
    </xdr:to>
    <xdr:grpSp>
      <xdr:nvGrpSpPr>
        <xdr:cNvPr id="1198" name="Group 1197">
          <a:extLst>
            <a:ext uri="{FF2B5EF4-FFF2-40B4-BE49-F238E27FC236}">
              <a16:creationId xmlns:a16="http://schemas.microsoft.com/office/drawing/2014/main" id="{00000000-0008-0000-0500-0000AE040000}"/>
            </a:ext>
          </a:extLst>
        </xdr:cNvPr>
        <xdr:cNvGrpSpPr/>
      </xdr:nvGrpSpPr>
      <xdr:grpSpPr>
        <a:xfrm>
          <a:off x="13868400" y="12001500"/>
          <a:ext cx="3467100" cy="533401"/>
          <a:chOff x="2298237" y="2498707"/>
          <a:chExt cx="3797763" cy="571725"/>
        </a:xfrm>
      </xdr:grpSpPr>
      <xdr:sp macro="" textlink="">
        <xdr:nvSpPr>
          <xdr:cNvPr id="1199" name="Rounded Rectangle 1114">
            <a:extLst>
              <a:ext uri="{FF2B5EF4-FFF2-40B4-BE49-F238E27FC236}">
                <a16:creationId xmlns:a16="http://schemas.microsoft.com/office/drawing/2014/main" id="{00000000-0008-0000-0500-0000AF040000}"/>
              </a:ext>
            </a:extLst>
          </xdr:cNvPr>
          <xdr:cNvSpPr/>
        </xdr:nvSpPr>
        <xdr:spPr>
          <a:xfrm>
            <a:off x="5181610" y="2498707"/>
            <a:ext cx="914390" cy="571723"/>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00" name="TextBox 126">
            <a:extLst>
              <a:ext uri="{FF2B5EF4-FFF2-40B4-BE49-F238E27FC236}">
                <a16:creationId xmlns:a16="http://schemas.microsoft.com/office/drawing/2014/main" id="{00000000-0008-0000-0500-0000B004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11</a:t>
            </a:r>
            <a:r>
              <a:rPr lang="en-US" baseline="0">
                <a:solidFill>
                  <a:schemeClr val="bg1"/>
                </a:solidFill>
                <a:latin typeface="Comic Sans MS" panose="030F0702030302020204" pitchFamily="66" charset="0"/>
              </a:rPr>
              <a:t> ma</a:t>
            </a:r>
            <a:endParaRPr lang="en-US">
              <a:solidFill>
                <a:schemeClr val="bg1"/>
              </a:solidFill>
              <a:latin typeface="Comic Sans MS" panose="030F0702030302020204" pitchFamily="66" charset="0"/>
            </a:endParaRPr>
          </a:p>
        </xdr:txBody>
      </xdr:sp>
      <xdr:sp macro="" textlink="">
        <xdr:nvSpPr>
          <xdr:cNvPr id="1201" name="TextBox 101">
            <a:extLst>
              <a:ext uri="{FF2B5EF4-FFF2-40B4-BE49-F238E27FC236}">
                <a16:creationId xmlns:a16="http://schemas.microsoft.com/office/drawing/2014/main" id="{00000000-0008-0000-0500-0000B1040000}"/>
              </a:ext>
            </a:extLst>
          </xdr:cNvPr>
          <xdr:cNvSpPr txBox="1">
            <a:spLocks noChangeAspect="1"/>
          </xdr:cNvSpPr>
        </xdr:nvSpPr>
        <xdr:spPr>
          <a:xfrm flipH="1">
            <a:off x="2303855" y="2498784"/>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Fan1Start</a:t>
            </a:r>
          </a:p>
        </xdr:txBody>
      </xdr:sp>
      <xdr:sp macro="" textlink="">
        <xdr:nvSpPr>
          <xdr:cNvPr id="1202" name="TextBox 123">
            <a:extLst>
              <a:ext uri="{FF2B5EF4-FFF2-40B4-BE49-F238E27FC236}">
                <a16:creationId xmlns:a16="http://schemas.microsoft.com/office/drawing/2014/main" id="{00000000-0008-0000-0500-0000B2040000}"/>
              </a:ext>
            </a:extLst>
          </xdr:cNvPr>
          <xdr:cNvSpPr txBox="1">
            <a:spLocks noChangeAspect="1"/>
          </xdr:cNvSpPr>
        </xdr:nvSpPr>
        <xdr:spPr>
          <a:xfrm>
            <a:off x="5273052" y="2514602"/>
            <a:ext cx="822948" cy="55583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203" name="Rectangle 1202">
            <a:extLst>
              <a:ext uri="{FF2B5EF4-FFF2-40B4-BE49-F238E27FC236}">
                <a16:creationId xmlns:a16="http://schemas.microsoft.com/office/drawing/2014/main" id="{00000000-0008-0000-0500-0000B3040000}"/>
              </a:ext>
            </a:extLst>
          </xdr:cNvPr>
          <xdr:cNvSpPr/>
        </xdr:nvSpPr>
        <xdr:spPr>
          <a:xfrm>
            <a:off x="4009176" y="2498707"/>
            <a:ext cx="1263871" cy="564513"/>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05" name="Rectangle 1204">
            <a:extLst>
              <a:ext uri="{FF2B5EF4-FFF2-40B4-BE49-F238E27FC236}">
                <a16:creationId xmlns:a16="http://schemas.microsoft.com/office/drawing/2014/main" id="{00000000-0008-0000-0500-0000B5040000}"/>
              </a:ext>
            </a:extLst>
          </xdr:cNvPr>
          <xdr:cNvSpPr/>
        </xdr:nvSpPr>
        <xdr:spPr>
          <a:xfrm>
            <a:off x="2298237" y="2498707"/>
            <a:ext cx="1710938" cy="571724"/>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52</xdr:col>
      <xdr:colOff>0</xdr:colOff>
      <xdr:row>47</xdr:row>
      <xdr:rowOff>1</xdr:rowOff>
    </xdr:from>
    <xdr:to>
      <xdr:col>65</xdr:col>
      <xdr:colOff>0</xdr:colOff>
      <xdr:row>49</xdr:row>
      <xdr:rowOff>6</xdr:rowOff>
    </xdr:to>
    <xdr:grpSp>
      <xdr:nvGrpSpPr>
        <xdr:cNvPr id="1206" name="Group 1205">
          <a:extLst>
            <a:ext uri="{FF2B5EF4-FFF2-40B4-BE49-F238E27FC236}">
              <a16:creationId xmlns:a16="http://schemas.microsoft.com/office/drawing/2014/main" id="{00000000-0008-0000-0500-0000B6040000}"/>
            </a:ext>
          </a:extLst>
        </xdr:cNvPr>
        <xdr:cNvGrpSpPr/>
      </xdr:nvGrpSpPr>
      <xdr:grpSpPr>
        <a:xfrm>
          <a:off x="13868400" y="12534901"/>
          <a:ext cx="3467100" cy="533405"/>
          <a:chOff x="2298238" y="2479681"/>
          <a:chExt cx="3797762" cy="583569"/>
        </a:xfrm>
      </xdr:grpSpPr>
      <xdr:sp macro="" textlink="">
        <xdr:nvSpPr>
          <xdr:cNvPr id="1207" name="Rounded Rectangle 1114">
            <a:extLst>
              <a:ext uri="{FF2B5EF4-FFF2-40B4-BE49-F238E27FC236}">
                <a16:creationId xmlns:a16="http://schemas.microsoft.com/office/drawing/2014/main" id="{00000000-0008-0000-0500-0000B7040000}"/>
              </a:ext>
            </a:extLst>
          </xdr:cNvPr>
          <xdr:cNvSpPr/>
        </xdr:nvSpPr>
        <xdr:spPr>
          <a:xfrm>
            <a:off x="5181610" y="2479681"/>
            <a:ext cx="914390" cy="583569"/>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20" name="TextBox 126">
            <a:extLst>
              <a:ext uri="{FF2B5EF4-FFF2-40B4-BE49-F238E27FC236}">
                <a16:creationId xmlns:a16="http://schemas.microsoft.com/office/drawing/2014/main" id="{00000000-0008-0000-0500-0000C4040000}"/>
              </a:ext>
            </a:extLst>
          </xdr:cNvPr>
          <xdr:cNvSpPr txBox="1">
            <a:spLocks noChangeAspect="1"/>
          </xdr:cNvSpPr>
        </xdr:nvSpPr>
        <xdr:spPr>
          <a:xfrm flipH="1">
            <a:off x="4009175" y="2479681"/>
            <a:ext cx="1263872" cy="583563"/>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10</a:t>
            </a:r>
            <a:r>
              <a:rPr lang="en-US" baseline="0">
                <a:solidFill>
                  <a:schemeClr val="bg1"/>
                </a:solidFill>
                <a:latin typeface="Comic Sans MS" panose="030F0702030302020204" pitchFamily="66" charset="0"/>
              </a:rPr>
              <a:t> ma</a:t>
            </a:r>
            <a:endParaRPr lang="en-US">
              <a:solidFill>
                <a:schemeClr val="bg1"/>
              </a:solidFill>
              <a:latin typeface="Comic Sans MS" panose="030F0702030302020204" pitchFamily="66" charset="0"/>
            </a:endParaRPr>
          </a:p>
        </xdr:txBody>
      </xdr:sp>
      <xdr:sp macro="" textlink="">
        <xdr:nvSpPr>
          <xdr:cNvPr id="1221" name="TextBox 101">
            <a:extLst>
              <a:ext uri="{FF2B5EF4-FFF2-40B4-BE49-F238E27FC236}">
                <a16:creationId xmlns:a16="http://schemas.microsoft.com/office/drawing/2014/main" id="{00000000-0008-0000-0500-0000C5040000}"/>
              </a:ext>
            </a:extLst>
          </xdr:cNvPr>
          <xdr:cNvSpPr txBox="1">
            <a:spLocks noChangeAspect="1"/>
          </xdr:cNvSpPr>
        </xdr:nvSpPr>
        <xdr:spPr>
          <a:xfrm flipH="1">
            <a:off x="2303855" y="2479685"/>
            <a:ext cx="1710937" cy="5677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Fan1Stop</a:t>
            </a:r>
          </a:p>
        </xdr:txBody>
      </xdr:sp>
      <xdr:sp macro="" textlink="">
        <xdr:nvSpPr>
          <xdr:cNvPr id="1222" name="TextBox 123">
            <a:extLst>
              <a:ext uri="{FF2B5EF4-FFF2-40B4-BE49-F238E27FC236}">
                <a16:creationId xmlns:a16="http://schemas.microsoft.com/office/drawing/2014/main" id="{00000000-0008-0000-0500-0000C6040000}"/>
              </a:ext>
            </a:extLst>
          </xdr:cNvPr>
          <xdr:cNvSpPr txBox="1">
            <a:spLocks noChangeAspect="1"/>
          </xdr:cNvSpPr>
        </xdr:nvSpPr>
        <xdr:spPr>
          <a:xfrm>
            <a:off x="5273048" y="2479682"/>
            <a:ext cx="822952" cy="583567"/>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223" name="Rectangle 1222">
            <a:extLst>
              <a:ext uri="{FF2B5EF4-FFF2-40B4-BE49-F238E27FC236}">
                <a16:creationId xmlns:a16="http://schemas.microsoft.com/office/drawing/2014/main" id="{00000000-0008-0000-0500-0000C7040000}"/>
              </a:ext>
            </a:extLst>
          </xdr:cNvPr>
          <xdr:cNvSpPr/>
        </xdr:nvSpPr>
        <xdr:spPr>
          <a:xfrm>
            <a:off x="4009176" y="2479683"/>
            <a:ext cx="1263871" cy="583538"/>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24" name="Rectangle 1223">
            <a:extLst>
              <a:ext uri="{FF2B5EF4-FFF2-40B4-BE49-F238E27FC236}">
                <a16:creationId xmlns:a16="http://schemas.microsoft.com/office/drawing/2014/main" id="{00000000-0008-0000-0500-0000C8040000}"/>
              </a:ext>
            </a:extLst>
          </xdr:cNvPr>
          <xdr:cNvSpPr/>
        </xdr:nvSpPr>
        <xdr:spPr>
          <a:xfrm>
            <a:off x="2298238" y="2479684"/>
            <a:ext cx="1710938" cy="583566"/>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51</xdr:col>
      <xdr:colOff>269972</xdr:colOff>
      <xdr:row>33</xdr:row>
      <xdr:rowOff>0</xdr:rowOff>
    </xdr:from>
    <xdr:to>
      <xdr:col>65</xdr:col>
      <xdr:colOff>0</xdr:colOff>
      <xdr:row>35</xdr:row>
      <xdr:rowOff>25589</xdr:rowOff>
    </xdr:to>
    <xdr:grpSp>
      <xdr:nvGrpSpPr>
        <xdr:cNvPr id="1248" name="Group 1247">
          <a:extLst>
            <a:ext uri="{FF2B5EF4-FFF2-40B4-BE49-F238E27FC236}">
              <a16:creationId xmlns:a16="http://schemas.microsoft.com/office/drawing/2014/main" id="{00000000-0008-0000-0500-0000E0040000}"/>
            </a:ext>
          </a:extLst>
        </xdr:cNvPr>
        <xdr:cNvGrpSpPr/>
      </xdr:nvGrpSpPr>
      <xdr:grpSpPr>
        <a:xfrm>
          <a:off x="13871672" y="8801100"/>
          <a:ext cx="3463828" cy="558989"/>
          <a:chOff x="2298238" y="2498784"/>
          <a:chExt cx="3797762" cy="564466"/>
        </a:xfrm>
      </xdr:grpSpPr>
      <xdr:sp macro="" textlink="">
        <xdr:nvSpPr>
          <xdr:cNvPr id="1249" name="Rounded Rectangle 1114">
            <a:extLst>
              <a:ext uri="{FF2B5EF4-FFF2-40B4-BE49-F238E27FC236}">
                <a16:creationId xmlns:a16="http://schemas.microsoft.com/office/drawing/2014/main" id="{00000000-0008-0000-0500-0000E1040000}"/>
              </a:ext>
            </a:extLst>
          </xdr:cNvPr>
          <xdr:cNvSpPr/>
        </xdr:nvSpPr>
        <xdr:spPr>
          <a:xfrm>
            <a:off x="5219593" y="2498784"/>
            <a:ext cx="876407" cy="548640"/>
          </a:xfrm>
          <a:prstGeom prst="roundRect">
            <a:avLst>
              <a:gd name="adj" fmla="val 0"/>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50" name="TextBox 126">
            <a:extLst>
              <a:ext uri="{FF2B5EF4-FFF2-40B4-BE49-F238E27FC236}">
                <a16:creationId xmlns:a16="http://schemas.microsoft.com/office/drawing/2014/main" id="{00000000-0008-0000-0500-0000E2040000}"/>
              </a:ext>
            </a:extLst>
          </xdr:cNvPr>
          <xdr:cNvSpPr txBox="1">
            <a:spLocks noChangeAspect="1"/>
          </xdr:cNvSpPr>
        </xdr:nvSpPr>
        <xdr:spPr>
          <a:xfrm flipH="1">
            <a:off x="4009176" y="2514610"/>
            <a:ext cx="121041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12</a:t>
            </a:r>
            <a:r>
              <a:rPr lang="en-US" baseline="0">
                <a:solidFill>
                  <a:schemeClr val="bg1"/>
                </a:solidFill>
                <a:latin typeface="Comic Sans MS" panose="030F0702030302020204" pitchFamily="66" charset="0"/>
              </a:rPr>
              <a:t> ma</a:t>
            </a:r>
            <a:endParaRPr lang="en-US">
              <a:solidFill>
                <a:schemeClr val="bg1"/>
              </a:solidFill>
              <a:latin typeface="Comic Sans MS" panose="030F0702030302020204" pitchFamily="66" charset="0"/>
            </a:endParaRPr>
          </a:p>
        </xdr:txBody>
      </xdr:sp>
      <xdr:sp macro="" textlink="">
        <xdr:nvSpPr>
          <xdr:cNvPr id="1251" name="TextBox 101">
            <a:extLst>
              <a:ext uri="{FF2B5EF4-FFF2-40B4-BE49-F238E27FC236}">
                <a16:creationId xmlns:a16="http://schemas.microsoft.com/office/drawing/2014/main" id="{00000000-0008-0000-0500-0000E3040000}"/>
              </a:ext>
            </a:extLst>
          </xdr:cNvPr>
          <xdr:cNvSpPr txBox="1">
            <a:spLocks noChangeAspect="1"/>
          </xdr:cNvSpPr>
        </xdr:nvSpPr>
        <xdr:spPr>
          <a:xfrm flipH="1">
            <a:off x="2303855" y="2498784"/>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Fan2Start</a:t>
            </a:r>
          </a:p>
        </xdr:txBody>
      </xdr:sp>
      <xdr:sp macro="" textlink="">
        <xdr:nvSpPr>
          <xdr:cNvPr id="1252" name="TextBox 123">
            <a:extLst>
              <a:ext uri="{FF2B5EF4-FFF2-40B4-BE49-F238E27FC236}">
                <a16:creationId xmlns:a16="http://schemas.microsoft.com/office/drawing/2014/main" id="{00000000-0008-0000-0500-0000E4040000}"/>
              </a:ext>
            </a:extLst>
          </xdr:cNvPr>
          <xdr:cNvSpPr txBox="1">
            <a:spLocks noChangeAspect="1"/>
          </xdr:cNvSpPr>
        </xdr:nvSpPr>
        <xdr:spPr>
          <a:xfrm>
            <a:off x="5219594" y="2514603"/>
            <a:ext cx="584270"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253" name="Rectangle 1252">
            <a:extLst>
              <a:ext uri="{FF2B5EF4-FFF2-40B4-BE49-F238E27FC236}">
                <a16:creationId xmlns:a16="http://schemas.microsoft.com/office/drawing/2014/main" id="{00000000-0008-0000-0500-0000E5040000}"/>
              </a:ext>
            </a:extLst>
          </xdr:cNvPr>
          <xdr:cNvSpPr/>
        </xdr:nvSpPr>
        <xdr:spPr>
          <a:xfrm>
            <a:off x="4009176" y="2514610"/>
            <a:ext cx="1210417"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55" name="Rectangle 1254">
            <a:extLst>
              <a:ext uri="{FF2B5EF4-FFF2-40B4-BE49-F238E27FC236}">
                <a16:creationId xmlns:a16="http://schemas.microsoft.com/office/drawing/2014/main" id="{00000000-0008-0000-0500-0000E7040000}"/>
              </a:ext>
            </a:extLst>
          </xdr:cNvPr>
          <xdr:cNvSpPr/>
        </xdr:nvSpPr>
        <xdr:spPr>
          <a:xfrm>
            <a:off x="2298238" y="2514639"/>
            <a:ext cx="1710938"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52</xdr:col>
      <xdr:colOff>0</xdr:colOff>
      <xdr:row>35</xdr:row>
      <xdr:rowOff>17207</xdr:rowOff>
    </xdr:from>
    <xdr:to>
      <xdr:col>64</xdr:col>
      <xdr:colOff>269239</xdr:colOff>
      <xdr:row>37</xdr:row>
      <xdr:rowOff>42795</xdr:rowOff>
    </xdr:to>
    <xdr:grpSp>
      <xdr:nvGrpSpPr>
        <xdr:cNvPr id="1256" name="Group 1255">
          <a:extLst>
            <a:ext uri="{FF2B5EF4-FFF2-40B4-BE49-F238E27FC236}">
              <a16:creationId xmlns:a16="http://schemas.microsoft.com/office/drawing/2014/main" id="{00000000-0008-0000-0500-0000E8040000}"/>
            </a:ext>
          </a:extLst>
        </xdr:cNvPr>
        <xdr:cNvGrpSpPr/>
      </xdr:nvGrpSpPr>
      <xdr:grpSpPr>
        <a:xfrm>
          <a:off x="13868400" y="9351707"/>
          <a:ext cx="3469639" cy="558988"/>
          <a:chOff x="2298238" y="2498784"/>
          <a:chExt cx="3849212" cy="564466"/>
        </a:xfrm>
      </xdr:grpSpPr>
      <xdr:sp macro="" textlink="">
        <xdr:nvSpPr>
          <xdr:cNvPr id="1257" name="Rounded Rectangle 1114">
            <a:extLst>
              <a:ext uri="{FF2B5EF4-FFF2-40B4-BE49-F238E27FC236}">
                <a16:creationId xmlns:a16="http://schemas.microsoft.com/office/drawing/2014/main" id="{00000000-0008-0000-0500-0000E9040000}"/>
              </a:ext>
            </a:extLst>
          </xdr:cNvPr>
          <xdr:cNvSpPr/>
        </xdr:nvSpPr>
        <xdr:spPr>
          <a:xfrm>
            <a:off x="5181609" y="2514610"/>
            <a:ext cx="965841" cy="548640"/>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58" name="TextBox 126">
            <a:extLst>
              <a:ext uri="{FF2B5EF4-FFF2-40B4-BE49-F238E27FC236}">
                <a16:creationId xmlns:a16="http://schemas.microsoft.com/office/drawing/2014/main" id="{00000000-0008-0000-0500-0000EA04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11</a:t>
            </a:r>
            <a:r>
              <a:rPr lang="en-US" baseline="0">
                <a:solidFill>
                  <a:schemeClr val="bg1"/>
                </a:solidFill>
                <a:latin typeface="Comic Sans MS" panose="030F0702030302020204" pitchFamily="66" charset="0"/>
              </a:rPr>
              <a:t> ma</a:t>
            </a:r>
            <a:endParaRPr lang="en-US">
              <a:solidFill>
                <a:schemeClr val="bg1"/>
              </a:solidFill>
              <a:latin typeface="Comic Sans MS" panose="030F0702030302020204" pitchFamily="66" charset="0"/>
            </a:endParaRPr>
          </a:p>
        </xdr:txBody>
      </xdr:sp>
      <xdr:sp macro="" textlink="">
        <xdr:nvSpPr>
          <xdr:cNvPr id="1259" name="TextBox 101">
            <a:extLst>
              <a:ext uri="{FF2B5EF4-FFF2-40B4-BE49-F238E27FC236}">
                <a16:creationId xmlns:a16="http://schemas.microsoft.com/office/drawing/2014/main" id="{00000000-0008-0000-0500-0000EB040000}"/>
              </a:ext>
            </a:extLst>
          </xdr:cNvPr>
          <xdr:cNvSpPr txBox="1">
            <a:spLocks noChangeAspect="1"/>
          </xdr:cNvSpPr>
        </xdr:nvSpPr>
        <xdr:spPr>
          <a:xfrm flipH="1">
            <a:off x="2303855" y="2498784"/>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Fan2Stop</a:t>
            </a:r>
          </a:p>
        </xdr:txBody>
      </xdr:sp>
      <xdr:sp macro="" textlink="">
        <xdr:nvSpPr>
          <xdr:cNvPr id="1260" name="TextBox 123">
            <a:extLst>
              <a:ext uri="{FF2B5EF4-FFF2-40B4-BE49-F238E27FC236}">
                <a16:creationId xmlns:a16="http://schemas.microsoft.com/office/drawing/2014/main" id="{00000000-0008-0000-0500-0000EC040000}"/>
              </a:ext>
            </a:extLst>
          </xdr:cNvPr>
          <xdr:cNvSpPr txBox="1">
            <a:spLocks noChangeAspect="1"/>
          </xdr:cNvSpPr>
        </xdr:nvSpPr>
        <xdr:spPr>
          <a:xfrm>
            <a:off x="5273048" y="2514603"/>
            <a:ext cx="87440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261" name="Rectangle 1260">
            <a:extLst>
              <a:ext uri="{FF2B5EF4-FFF2-40B4-BE49-F238E27FC236}">
                <a16:creationId xmlns:a16="http://schemas.microsoft.com/office/drawing/2014/main" id="{00000000-0008-0000-0500-0000ED040000}"/>
              </a:ext>
            </a:extLst>
          </xdr:cNvPr>
          <xdr:cNvSpPr/>
        </xdr:nvSpPr>
        <xdr:spPr>
          <a:xfrm>
            <a:off x="4009176" y="2514610"/>
            <a:ext cx="1263871"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62" name="Rectangle 1261">
            <a:extLst>
              <a:ext uri="{FF2B5EF4-FFF2-40B4-BE49-F238E27FC236}">
                <a16:creationId xmlns:a16="http://schemas.microsoft.com/office/drawing/2014/main" id="{00000000-0008-0000-0500-0000EE040000}"/>
              </a:ext>
            </a:extLst>
          </xdr:cNvPr>
          <xdr:cNvSpPr/>
        </xdr:nvSpPr>
        <xdr:spPr>
          <a:xfrm>
            <a:off x="2298238" y="2514639"/>
            <a:ext cx="1710938"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52</xdr:col>
      <xdr:colOff>0</xdr:colOff>
      <xdr:row>10</xdr:row>
      <xdr:rowOff>229618</xdr:rowOff>
    </xdr:from>
    <xdr:to>
      <xdr:col>65</xdr:col>
      <xdr:colOff>0</xdr:colOff>
      <xdr:row>12</xdr:row>
      <xdr:rowOff>262063</xdr:rowOff>
    </xdr:to>
    <xdr:grpSp>
      <xdr:nvGrpSpPr>
        <xdr:cNvPr id="1263" name="Group 1262">
          <a:extLst>
            <a:ext uri="{FF2B5EF4-FFF2-40B4-BE49-F238E27FC236}">
              <a16:creationId xmlns:a16="http://schemas.microsoft.com/office/drawing/2014/main" id="{00000000-0008-0000-0500-0000EF040000}"/>
            </a:ext>
          </a:extLst>
        </xdr:cNvPr>
        <xdr:cNvGrpSpPr/>
      </xdr:nvGrpSpPr>
      <xdr:grpSpPr>
        <a:xfrm>
          <a:off x="13868400" y="2896618"/>
          <a:ext cx="3467100" cy="565845"/>
          <a:chOff x="2298238" y="2498784"/>
          <a:chExt cx="3797762" cy="564466"/>
        </a:xfrm>
      </xdr:grpSpPr>
      <xdr:sp macro="" textlink="">
        <xdr:nvSpPr>
          <xdr:cNvPr id="1264" name="Rounded Rectangle 1114">
            <a:extLst>
              <a:ext uri="{FF2B5EF4-FFF2-40B4-BE49-F238E27FC236}">
                <a16:creationId xmlns:a16="http://schemas.microsoft.com/office/drawing/2014/main" id="{00000000-0008-0000-0500-0000F0040000}"/>
              </a:ext>
            </a:extLst>
          </xdr:cNvPr>
          <xdr:cNvSpPr/>
        </xdr:nvSpPr>
        <xdr:spPr>
          <a:xfrm>
            <a:off x="5181610" y="2514610"/>
            <a:ext cx="914390" cy="548640"/>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65" name="TextBox 126">
            <a:extLst>
              <a:ext uri="{FF2B5EF4-FFF2-40B4-BE49-F238E27FC236}">
                <a16:creationId xmlns:a16="http://schemas.microsoft.com/office/drawing/2014/main" id="{00000000-0008-0000-0500-0000F104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13</a:t>
            </a:r>
            <a:r>
              <a:rPr lang="en-US" baseline="0">
                <a:solidFill>
                  <a:schemeClr val="bg1"/>
                </a:solidFill>
                <a:latin typeface="Comic Sans MS" panose="030F0702030302020204" pitchFamily="66" charset="0"/>
              </a:rPr>
              <a:t> ma</a:t>
            </a:r>
            <a:endParaRPr lang="en-US">
              <a:solidFill>
                <a:schemeClr val="bg1"/>
              </a:solidFill>
              <a:latin typeface="Comic Sans MS" panose="030F0702030302020204" pitchFamily="66" charset="0"/>
            </a:endParaRPr>
          </a:p>
        </xdr:txBody>
      </xdr:sp>
      <xdr:sp macro="" textlink="">
        <xdr:nvSpPr>
          <xdr:cNvPr id="1266" name="TextBox 101">
            <a:extLst>
              <a:ext uri="{FF2B5EF4-FFF2-40B4-BE49-F238E27FC236}">
                <a16:creationId xmlns:a16="http://schemas.microsoft.com/office/drawing/2014/main" id="{00000000-0008-0000-0500-0000F2040000}"/>
              </a:ext>
            </a:extLst>
          </xdr:cNvPr>
          <xdr:cNvSpPr txBox="1">
            <a:spLocks noChangeAspect="1"/>
          </xdr:cNvSpPr>
        </xdr:nvSpPr>
        <xdr:spPr>
          <a:xfrm flipH="1">
            <a:off x="2303855" y="2498784"/>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TwrFnLoSpd</a:t>
            </a:r>
          </a:p>
        </xdr:txBody>
      </xdr:sp>
      <xdr:sp macro="" textlink="">
        <xdr:nvSpPr>
          <xdr:cNvPr id="1267" name="TextBox 123">
            <a:extLst>
              <a:ext uri="{FF2B5EF4-FFF2-40B4-BE49-F238E27FC236}">
                <a16:creationId xmlns:a16="http://schemas.microsoft.com/office/drawing/2014/main" id="{00000000-0008-0000-0500-0000F304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268" name="Rectangle 1267">
            <a:extLst>
              <a:ext uri="{FF2B5EF4-FFF2-40B4-BE49-F238E27FC236}">
                <a16:creationId xmlns:a16="http://schemas.microsoft.com/office/drawing/2014/main" id="{00000000-0008-0000-0500-0000F4040000}"/>
              </a:ext>
            </a:extLst>
          </xdr:cNvPr>
          <xdr:cNvSpPr/>
        </xdr:nvSpPr>
        <xdr:spPr>
          <a:xfrm>
            <a:off x="4009176" y="2514610"/>
            <a:ext cx="1263871"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69" name="Rectangle 1268">
            <a:extLst>
              <a:ext uri="{FF2B5EF4-FFF2-40B4-BE49-F238E27FC236}">
                <a16:creationId xmlns:a16="http://schemas.microsoft.com/office/drawing/2014/main" id="{00000000-0008-0000-0500-0000F5040000}"/>
              </a:ext>
            </a:extLst>
          </xdr:cNvPr>
          <xdr:cNvSpPr/>
        </xdr:nvSpPr>
        <xdr:spPr>
          <a:xfrm>
            <a:off x="2298238" y="2514639"/>
            <a:ext cx="1710938"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52</xdr:col>
      <xdr:colOff>0</xdr:colOff>
      <xdr:row>12</xdr:row>
      <xdr:rowOff>241649</xdr:rowOff>
    </xdr:from>
    <xdr:to>
      <xdr:col>65</xdr:col>
      <xdr:colOff>0</xdr:colOff>
      <xdr:row>14</xdr:row>
      <xdr:rowOff>262063</xdr:rowOff>
    </xdr:to>
    <xdr:grpSp>
      <xdr:nvGrpSpPr>
        <xdr:cNvPr id="1271" name="Group 1270">
          <a:extLst>
            <a:ext uri="{FF2B5EF4-FFF2-40B4-BE49-F238E27FC236}">
              <a16:creationId xmlns:a16="http://schemas.microsoft.com/office/drawing/2014/main" id="{00000000-0008-0000-0500-0000F7040000}"/>
            </a:ext>
          </a:extLst>
        </xdr:cNvPr>
        <xdr:cNvGrpSpPr/>
      </xdr:nvGrpSpPr>
      <xdr:grpSpPr>
        <a:xfrm>
          <a:off x="13868400" y="3442049"/>
          <a:ext cx="3467100" cy="553814"/>
          <a:chOff x="2298238" y="2498784"/>
          <a:chExt cx="3797762" cy="564466"/>
        </a:xfrm>
      </xdr:grpSpPr>
      <xdr:sp macro="" textlink="">
        <xdr:nvSpPr>
          <xdr:cNvPr id="1272" name="Rounded Rectangle 1114">
            <a:extLst>
              <a:ext uri="{FF2B5EF4-FFF2-40B4-BE49-F238E27FC236}">
                <a16:creationId xmlns:a16="http://schemas.microsoft.com/office/drawing/2014/main" id="{00000000-0008-0000-0500-0000F8040000}"/>
              </a:ext>
            </a:extLst>
          </xdr:cNvPr>
          <xdr:cNvSpPr/>
        </xdr:nvSpPr>
        <xdr:spPr>
          <a:xfrm>
            <a:off x="5181610" y="2514610"/>
            <a:ext cx="914390" cy="548640"/>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74" name="TextBox 126">
            <a:extLst>
              <a:ext uri="{FF2B5EF4-FFF2-40B4-BE49-F238E27FC236}">
                <a16:creationId xmlns:a16="http://schemas.microsoft.com/office/drawing/2014/main" id="{00000000-0008-0000-0500-0000FA040000}"/>
              </a:ext>
            </a:extLst>
          </xdr:cNvPr>
          <xdr:cNvSpPr txBox="1">
            <a:spLocks noChangeAspect="1"/>
          </xdr:cNvSpPr>
        </xdr:nvSpPr>
        <xdr:spPr>
          <a:xfrm flipH="1">
            <a:off x="4009176" y="2514610"/>
            <a:ext cx="1263872"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20</a:t>
            </a:r>
            <a:r>
              <a:rPr lang="en-US" baseline="0">
                <a:solidFill>
                  <a:schemeClr val="bg1"/>
                </a:solidFill>
                <a:latin typeface="Comic Sans MS" panose="030F0702030302020204" pitchFamily="66" charset="0"/>
              </a:rPr>
              <a:t> ma</a:t>
            </a:r>
            <a:endParaRPr lang="en-US">
              <a:solidFill>
                <a:schemeClr val="bg1"/>
              </a:solidFill>
              <a:latin typeface="Comic Sans MS" panose="030F0702030302020204" pitchFamily="66" charset="0"/>
            </a:endParaRPr>
          </a:p>
        </xdr:txBody>
      </xdr:sp>
      <xdr:sp macro="" textlink="">
        <xdr:nvSpPr>
          <xdr:cNvPr id="1275" name="TextBox 101">
            <a:extLst>
              <a:ext uri="{FF2B5EF4-FFF2-40B4-BE49-F238E27FC236}">
                <a16:creationId xmlns:a16="http://schemas.microsoft.com/office/drawing/2014/main" id="{00000000-0008-0000-0500-0000FB040000}"/>
              </a:ext>
            </a:extLst>
          </xdr:cNvPr>
          <xdr:cNvSpPr txBox="1">
            <a:spLocks noChangeAspect="1"/>
          </xdr:cNvSpPr>
        </xdr:nvSpPr>
        <xdr:spPr>
          <a:xfrm flipH="1">
            <a:off x="2303855" y="2498784"/>
            <a:ext cx="1710937"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TwrFnHiSpd</a:t>
            </a:r>
          </a:p>
        </xdr:txBody>
      </xdr:sp>
      <xdr:sp macro="" textlink="">
        <xdr:nvSpPr>
          <xdr:cNvPr id="1276" name="TextBox 123">
            <a:extLst>
              <a:ext uri="{FF2B5EF4-FFF2-40B4-BE49-F238E27FC236}">
                <a16:creationId xmlns:a16="http://schemas.microsoft.com/office/drawing/2014/main" id="{00000000-0008-0000-0500-0000FC040000}"/>
              </a:ext>
            </a:extLst>
          </xdr:cNvPr>
          <xdr:cNvSpPr txBox="1">
            <a:spLocks noChangeAspect="1"/>
          </xdr:cNvSpPr>
        </xdr:nvSpPr>
        <xdr:spPr>
          <a:xfrm>
            <a:off x="5273048" y="2514603"/>
            <a:ext cx="822952" cy="54864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308" name="Rectangle 1307">
            <a:extLst>
              <a:ext uri="{FF2B5EF4-FFF2-40B4-BE49-F238E27FC236}">
                <a16:creationId xmlns:a16="http://schemas.microsoft.com/office/drawing/2014/main" id="{00000000-0008-0000-0500-00001C050000}"/>
              </a:ext>
            </a:extLst>
          </xdr:cNvPr>
          <xdr:cNvSpPr/>
        </xdr:nvSpPr>
        <xdr:spPr>
          <a:xfrm>
            <a:off x="4009176" y="2514610"/>
            <a:ext cx="1263871"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309" name="Rectangle 1308">
            <a:extLst>
              <a:ext uri="{FF2B5EF4-FFF2-40B4-BE49-F238E27FC236}">
                <a16:creationId xmlns:a16="http://schemas.microsoft.com/office/drawing/2014/main" id="{00000000-0008-0000-0500-00001D050000}"/>
              </a:ext>
            </a:extLst>
          </xdr:cNvPr>
          <xdr:cNvSpPr/>
        </xdr:nvSpPr>
        <xdr:spPr>
          <a:xfrm>
            <a:off x="2298238" y="2514639"/>
            <a:ext cx="1710938" cy="548611"/>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52</xdr:col>
      <xdr:colOff>0</xdr:colOff>
      <xdr:row>6</xdr:row>
      <xdr:rowOff>262921</xdr:rowOff>
    </xdr:from>
    <xdr:to>
      <xdr:col>64</xdr:col>
      <xdr:colOff>270793</xdr:colOff>
      <xdr:row>9</xdr:row>
      <xdr:rowOff>1</xdr:rowOff>
    </xdr:to>
    <xdr:grpSp>
      <xdr:nvGrpSpPr>
        <xdr:cNvPr id="1346" name="Group 1345">
          <a:extLst>
            <a:ext uri="{FF2B5EF4-FFF2-40B4-BE49-F238E27FC236}">
              <a16:creationId xmlns:a16="http://schemas.microsoft.com/office/drawing/2014/main" id="{00000000-0008-0000-0500-000042050000}"/>
            </a:ext>
          </a:extLst>
        </xdr:cNvPr>
        <xdr:cNvGrpSpPr/>
      </xdr:nvGrpSpPr>
      <xdr:grpSpPr>
        <a:xfrm>
          <a:off x="13868400" y="1863121"/>
          <a:ext cx="3471193" cy="537180"/>
          <a:chOff x="2298238" y="2498783"/>
          <a:chExt cx="3797762" cy="564467"/>
        </a:xfrm>
      </xdr:grpSpPr>
      <xdr:sp macro="" textlink="">
        <xdr:nvSpPr>
          <xdr:cNvPr id="1347" name="Rounded Rectangle 1114">
            <a:extLst>
              <a:ext uri="{FF2B5EF4-FFF2-40B4-BE49-F238E27FC236}">
                <a16:creationId xmlns:a16="http://schemas.microsoft.com/office/drawing/2014/main" id="{00000000-0008-0000-0500-000043050000}"/>
              </a:ext>
            </a:extLst>
          </xdr:cNvPr>
          <xdr:cNvSpPr/>
        </xdr:nvSpPr>
        <xdr:spPr>
          <a:xfrm>
            <a:off x="4927458" y="2498784"/>
            <a:ext cx="1168542" cy="564466"/>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348" name="TextBox 126">
            <a:extLst>
              <a:ext uri="{FF2B5EF4-FFF2-40B4-BE49-F238E27FC236}">
                <a16:creationId xmlns:a16="http://schemas.microsoft.com/office/drawing/2014/main" id="{00000000-0008-0000-0500-000044050000}"/>
              </a:ext>
            </a:extLst>
          </xdr:cNvPr>
          <xdr:cNvSpPr txBox="1">
            <a:spLocks noChangeAspect="1"/>
          </xdr:cNvSpPr>
        </xdr:nvSpPr>
        <xdr:spPr>
          <a:xfrm flipH="1">
            <a:off x="4009175" y="2498784"/>
            <a:ext cx="1263872" cy="56446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Note 4</a:t>
            </a:r>
          </a:p>
        </xdr:txBody>
      </xdr:sp>
      <xdr:sp macro="" textlink="">
        <xdr:nvSpPr>
          <xdr:cNvPr id="1349" name="TextBox 101">
            <a:extLst>
              <a:ext uri="{FF2B5EF4-FFF2-40B4-BE49-F238E27FC236}">
                <a16:creationId xmlns:a16="http://schemas.microsoft.com/office/drawing/2014/main" id="{00000000-0008-0000-0500-000045050000}"/>
              </a:ext>
            </a:extLst>
          </xdr:cNvPr>
          <xdr:cNvSpPr txBox="1">
            <a:spLocks noChangeAspect="1"/>
          </xdr:cNvSpPr>
        </xdr:nvSpPr>
        <xdr:spPr>
          <a:xfrm flipH="1">
            <a:off x="2303854" y="2498783"/>
            <a:ext cx="1710937" cy="56446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FanLoOutput</a:t>
            </a:r>
          </a:p>
        </xdr:txBody>
      </xdr:sp>
      <xdr:sp macro="" textlink="">
        <xdr:nvSpPr>
          <xdr:cNvPr id="1350" name="TextBox 123">
            <a:extLst>
              <a:ext uri="{FF2B5EF4-FFF2-40B4-BE49-F238E27FC236}">
                <a16:creationId xmlns:a16="http://schemas.microsoft.com/office/drawing/2014/main" id="{00000000-0008-0000-0500-000046050000}"/>
              </a:ext>
            </a:extLst>
          </xdr:cNvPr>
          <xdr:cNvSpPr txBox="1">
            <a:spLocks noChangeAspect="1"/>
          </xdr:cNvSpPr>
        </xdr:nvSpPr>
        <xdr:spPr>
          <a:xfrm>
            <a:off x="5273048" y="2498784"/>
            <a:ext cx="822952" cy="564466"/>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351" name="Rectangle 1350">
            <a:extLst>
              <a:ext uri="{FF2B5EF4-FFF2-40B4-BE49-F238E27FC236}">
                <a16:creationId xmlns:a16="http://schemas.microsoft.com/office/drawing/2014/main" id="{00000000-0008-0000-0500-000047050000}"/>
              </a:ext>
            </a:extLst>
          </xdr:cNvPr>
          <xdr:cNvSpPr/>
        </xdr:nvSpPr>
        <xdr:spPr>
          <a:xfrm>
            <a:off x="4009176" y="2498784"/>
            <a:ext cx="1263871" cy="564466"/>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352" name="Rectangle 1351">
            <a:extLst>
              <a:ext uri="{FF2B5EF4-FFF2-40B4-BE49-F238E27FC236}">
                <a16:creationId xmlns:a16="http://schemas.microsoft.com/office/drawing/2014/main" id="{00000000-0008-0000-0500-000048050000}"/>
              </a:ext>
            </a:extLst>
          </xdr:cNvPr>
          <xdr:cNvSpPr/>
        </xdr:nvSpPr>
        <xdr:spPr>
          <a:xfrm>
            <a:off x="2298238" y="2498784"/>
            <a:ext cx="1710938" cy="564466"/>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51</xdr:col>
      <xdr:colOff>270792</xdr:colOff>
      <xdr:row>4</xdr:row>
      <xdr:rowOff>262920</xdr:rowOff>
    </xdr:from>
    <xdr:to>
      <xdr:col>64</xdr:col>
      <xdr:colOff>270793</xdr:colOff>
      <xdr:row>6</xdr:row>
      <xdr:rowOff>262921</xdr:rowOff>
    </xdr:to>
    <xdr:grpSp>
      <xdr:nvGrpSpPr>
        <xdr:cNvPr id="1310" name="Group 1309">
          <a:extLst>
            <a:ext uri="{FF2B5EF4-FFF2-40B4-BE49-F238E27FC236}">
              <a16:creationId xmlns:a16="http://schemas.microsoft.com/office/drawing/2014/main" id="{00000000-0008-0000-0500-00001E050000}"/>
            </a:ext>
          </a:extLst>
        </xdr:cNvPr>
        <xdr:cNvGrpSpPr/>
      </xdr:nvGrpSpPr>
      <xdr:grpSpPr>
        <a:xfrm>
          <a:off x="13872492" y="1329720"/>
          <a:ext cx="3467101" cy="533401"/>
          <a:chOff x="2298237" y="2495308"/>
          <a:chExt cx="3797763" cy="567944"/>
        </a:xfrm>
      </xdr:grpSpPr>
      <xdr:sp macro="" textlink="">
        <xdr:nvSpPr>
          <xdr:cNvPr id="1312" name="Rounded Rectangle 1114">
            <a:extLst>
              <a:ext uri="{FF2B5EF4-FFF2-40B4-BE49-F238E27FC236}">
                <a16:creationId xmlns:a16="http://schemas.microsoft.com/office/drawing/2014/main" id="{00000000-0008-0000-0500-000020050000}"/>
              </a:ext>
            </a:extLst>
          </xdr:cNvPr>
          <xdr:cNvSpPr/>
        </xdr:nvSpPr>
        <xdr:spPr>
          <a:xfrm>
            <a:off x="4927458" y="2495309"/>
            <a:ext cx="1168542" cy="567942"/>
          </a:xfrm>
          <a:prstGeom prst="roundRect">
            <a:avLst/>
          </a:prstGeom>
          <a:solidFill>
            <a:schemeClr val="accent3">
              <a:lumMod val="75000"/>
            </a:schemeClr>
          </a:solid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314" name="TextBox 101">
            <a:extLst>
              <a:ext uri="{FF2B5EF4-FFF2-40B4-BE49-F238E27FC236}">
                <a16:creationId xmlns:a16="http://schemas.microsoft.com/office/drawing/2014/main" id="{00000000-0008-0000-0500-000022050000}"/>
              </a:ext>
            </a:extLst>
          </xdr:cNvPr>
          <xdr:cNvSpPr txBox="1">
            <a:spLocks noChangeAspect="1"/>
          </xdr:cNvSpPr>
        </xdr:nvSpPr>
        <xdr:spPr>
          <a:xfrm flipH="1">
            <a:off x="2298237" y="2495308"/>
            <a:ext cx="1716553" cy="552109"/>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FanHiOutput</a:t>
            </a:r>
          </a:p>
        </xdr:txBody>
      </xdr:sp>
      <xdr:sp macro="" textlink="">
        <xdr:nvSpPr>
          <xdr:cNvPr id="1315" name="TextBox 123">
            <a:extLst>
              <a:ext uri="{FF2B5EF4-FFF2-40B4-BE49-F238E27FC236}">
                <a16:creationId xmlns:a16="http://schemas.microsoft.com/office/drawing/2014/main" id="{00000000-0008-0000-0500-000023050000}"/>
              </a:ext>
            </a:extLst>
          </xdr:cNvPr>
          <xdr:cNvSpPr txBox="1">
            <a:spLocks noChangeAspect="1"/>
          </xdr:cNvSpPr>
        </xdr:nvSpPr>
        <xdr:spPr>
          <a:xfrm>
            <a:off x="5273048" y="2495308"/>
            <a:ext cx="822952" cy="567944"/>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313" name="TextBox 126">
            <a:extLst>
              <a:ext uri="{FF2B5EF4-FFF2-40B4-BE49-F238E27FC236}">
                <a16:creationId xmlns:a16="http://schemas.microsoft.com/office/drawing/2014/main" id="{00000000-0008-0000-0500-000021050000}"/>
              </a:ext>
            </a:extLst>
          </xdr:cNvPr>
          <xdr:cNvSpPr txBox="1">
            <a:spLocks noChangeAspect="1"/>
          </xdr:cNvSpPr>
        </xdr:nvSpPr>
        <xdr:spPr>
          <a:xfrm flipH="1">
            <a:off x="4009169" y="2495308"/>
            <a:ext cx="1210423" cy="567943"/>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20 </a:t>
            </a:r>
            <a:r>
              <a:rPr lang="en-US" baseline="0">
                <a:solidFill>
                  <a:schemeClr val="bg1"/>
                </a:solidFill>
                <a:latin typeface="Comic Sans MS" panose="030F0702030302020204" pitchFamily="66" charset="0"/>
              </a:rPr>
              <a:t>ma</a:t>
            </a:r>
            <a:endParaRPr lang="en-US">
              <a:solidFill>
                <a:schemeClr val="bg1"/>
              </a:solidFill>
              <a:latin typeface="Comic Sans MS" panose="030F0702030302020204" pitchFamily="66" charset="0"/>
            </a:endParaRPr>
          </a:p>
        </xdr:txBody>
      </xdr:sp>
      <xdr:sp macro="" textlink="">
        <xdr:nvSpPr>
          <xdr:cNvPr id="1345" name="Rectangle 1344">
            <a:extLst>
              <a:ext uri="{FF2B5EF4-FFF2-40B4-BE49-F238E27FC236}">
                <a16:creationId xmlns:a16="http://schemas.microsoft.com/office/drawing/2014/main" id="{00000000-0008-0000-0500-000041050000}"/>
              </a:ext>
            </a:extLst>
          </xdr:cNvPr>
          <xdr:cNvSpPr/>
        </xdr:nvSpPr>
        <xdr:spPr>
          <a:xfrm>
            <a:off x="2298238" y="2495308"/>
            <a:ext cx="1710938" cy="567943"/>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316" name="Rectangle 1315">
            <a:extLst>
              <a:ext uri="{FF2B5EF4-FFF2-40B4-BE49-F238E27FC236}">
                <a16:creationId xmlns:a16="http://schemas.microsoft.com/office/drawing/2014/main" id="{00000000-0008-0000-0500-000024050000}"/>
              </a:ext>
            </a:extLst>
          </xdr:cNvPr>
          <xdr:cNvSpPr/>
        </xdr:nvSpPr>
        <xdr:spPr>
          <a:xfrm>
            <a:off x="4009175" y="2495308"/>
            <a:ext cx="1210419" cy="567913"/>
          </a:xfrm>
          <a:prstGeom prst="rect">
            <a:avLst/>
          </a:prstGeom>
          <a:noFill/>
          <a:ln w="38100" cap="rnd">
            <a:solidFill>
              <a:schemeClr val="accent3"/>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205</xdr:col>
      <xdr:colOff>268340</xdr:colOff>
      <xdr:row>27</xdr:row>
      <xdr:rowOff>130158</xdr:rowOff>
    </xdr:from>
    <xdr:to>
      <xdr:col>208</xdr:col>
      <xdr:colOff>0</xdr:colOff>
      <xdr:row>27</xdr:row>
      <xdr:rowOff>142858</xdr:rowOff>
    </xdr:to>
    <xdr:cxnSp macro="">
      <xdr:nvCxnSpPr>
        <xdr:cNvPr id="1405" name="Connector: Elbow 1404">
          <a:extLst>
            <a:ext uri="{FF2B5EF4-FFF2-40B4-BE49-F238E27FC236}">
              <a16:creationId xmlns:a16="http://schemas.microsoft.com/office/drawing/2014/main" id="{00000000-0008-0000-0500-00007D050000}"/>
            </a:ext>
          </a:extLst>
        </xdr:cNvPr>
        <xdr:cNvCxnSpPr>
          <a:cxnSpLocks/>
          <a:stCxn id="1412" idx="3"/>
          <a:endCxn id="1422" idx="1"/>
        </xdr:cNvCxnSpPr>
      </xdr:nvCxnSpPr>
      <xdr:spPr>
        <a:xfrm>
          <a:off x="56243590" y="7159608"/>
          <a:ext cx="550810" cy="12700"/>
        </a:xfrm>
        <a:prstGeom prst="bentConnector3">
          <a:avLst>
            <a:gd name="adj1" fmla="val 50000"/>
          </a:avLst>
        </a:prstGeom>
        <a:noFill/>
        <a:ln w="38100" cap="rnd" cmpd="sng">
          <a:solidFill>
            <a:schemeClr val="accent1"/>
          </a:solidFill>
          <a:prstDash val="sysDash"/>
          <a:headEnd type="none" w="lg" len="med"/>
          <a:tailEnd type="arrow" w="lg" len="med"/>
        </a:ln>
      </xdr:spPr>
    </xdr:cxnSp>
    <xdr:clientData/>
  </xdr:twoCellAnchor>
  <xdr:twoCellAnchor>
    <xdr:from>
      <xdr:col>200</xdr:col>
      <xdr:colOff>0</xdr:colOff>
      <xdr:row>21</xdr:row>
      <xdr:rowOff>0</xdr:rowOff>
    </xdr:from>
    <xdr:to>
      <xdr:col>206</xdr:col>
      <xdr:colOff>0</xdr:colOff>
      <xdr:row>34</xdr:row>
      <xdr:rowOff>0</xdr:rowOff>
    </xdr:to>
    <xdr:grpSp>
      <xdr:nvGrpSpPr>
        <xdr:cNvPr id="1406" name="Group 1405">
          <a:extLst>
            <a:ext uri="{FF2B5EF4-FFF2-40B4-BE49-F238E27FC236}">
              <a16:creationId xmlns:a16="http://schemas.microsoft.com/office/drawing/2014/main" id="{00000000-0008-0000-0500-00007E050000}"/>
            </a:ext>
          </a:extLst>
        </xdr:cNvPr>
        <xdr:cNvGrpSpPr/>
      </xdr:nvGrpSpPr>
      <xdr:grpSpPr>
        <a:xfrm>
          <a:off x="53340000" y="5600700"/>
          <a:ext cx="1600200" cy="3467100"/>
          <a:chOff x="2377440" y="1600220"/>
          <a:chExt cx="1645902" cy="3291804"/>
        </a:xfrm>
      </xdr:grpSpPr>
      <xdr:sp macro="" textlink="">
        <xdr:nvSpPr>
          <xdr:cNvPr id="1407" name="TextBox 53">
            <a:extLst>
              <a:ext uri="{FF2B5EF4-FFF2-40B4-BE49-F238E27FC236}">
                <a16:creationId xmlns:a16="http://schemas.microsoft.com/office/drawing/2014/main" id="{00000000-0008-0000-0500-00007F050000}"/>
              </a:ext>
            </a:extLst>
          </xdr:cNvPr>
          <xdr:cNvSpPr txBox="1">
            <a:spLocks/>
          </xdr:cNvSpPr>
        </xdr:nvSpPr>
        <xdr:spPr>
          <a:xfrm>
            <a:off x="2377440" y="2148842"/>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Motor/VFD</a:t>
            </a:r>
            <a:r>
              <a:rPr lang="en-US" baseline="0">
                <a:solidFill>
                  <a:schemeClr val="bg1"/>
                </a:solidFill>
                <a:latin typeface="Comic Sans MS" panose="030F0702030302020204" pitchFamily="66" charset="0"/>
              </a:rPr>
              <a:t> Overloads</a:t>
            </a:r>
            <a:endParaRPr lang="en-US">
              <a:solidFill>
                <a:schemeClr val="bg1"/>
              </a:solidFill>
              <a:latin typeface="Comic Sans MS" panose="030F0702030302020204" pitchFamily="66" charset="0"/>
            </a:endParaRPr>
          </a:p>
        </xdr:txBody>
      </xdr:sp>
      <xdr:sp macro="" textlink="">
        <xdr:nvSpPr>
          <xdr:cNvPr id="1408" name="TextBox 54">
            <a:extLst>
              <a:ext uri="{FF2B5EF4-FFF2-40B4-BE49-F238E27FC236}">
                <a16:creationId xmlns:a16="http://schemas.microsoft.com/office/drawing/2014/main" id="{00000000-0008-0000-0500-000080050000}"/>
              </a:ext>
            </a:extLst>
          </xdr:cNvPr>
          <xdr:cNvSpPr txBox="1">
            <a:spLocks/>
          </xdr:cNvSpPr>
        </xdr:nvSpPr>
        <xdr:spPr>
          <a:xfrm>
            <a:off x="2377440" y="3246110"/>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Current Limit</a:t>
            </a:r>
          </a:p>
        </xdr:txBody>
      </xdr:sp>
      <xdr:grpSp>
        <xdr:nvGrpSpPr>
          <xdr:cNvPr id="1409" name="Group 1408">
            <a:extLst>
              <a:ext uri="{FF2B5EF4-FFF2-40B4-BE49-F238E27FC236}">
                <a16:creationId xmlns:a16="http://schemas.microsoft.com/office/drawing/2014/main" id="{00000000-0008-0000-0500-000081050000}"/>
              </a:ext>
            </a:extLst>
          </xdr:cNvPr>
          <xdr:cNvGrpSpPr/>
        </xdr:nvGrpSpPr>
        <xdr:grpSpPr>
          <a:xfrm>
            <a:off x="2377440" y="1600220"/>
            <a:ext cx="1645902" cy="548635"/>
            <a:chOff x="2438446" y="2983236"/>
            <a:chExt cx="1645902" cy="548635"/>
          </a:xfrm>
        </xdr:grpSpPr>
        <xdr:sp macro="" textlink="">
          <xdr:nvSpPr>
            <xdr:cNvPr id="1413" name="TextBox 59">
              <a:extLst>
                <a:ext uri="{FF2B5EF4-FFF2-40B4-BE49-F238E27FC236}">
                  <a16:creationId xmlns:a16="http://schemas.microsoft.com/office/drawing/2014/main" id="{00000000-0008-0000-0500-00008505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1414" name="TextBox 60">
              <a:extLst>
                <a:ext uri="{FF2B5EF4-FFF2-40B4-BE49-F238E27FC236}">
                  <a16:creationId xmlns:a16="http://schemas.microsoft.com/office/drawing/2014/main" id="{00000000-0008-0000-0500-00008605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1410" name="TextBox 56">
            <a:extLst>
              <a:ext uri="{FF2B5EF4-FFF2-40B4-BE49-F238E27FC236}">
                <a16:creationId xmlns:a16="http://schemas.microsoft.com/office/drawing/2014/main" id="{00000000-0008-0000-0500-000082050000}"/>
              </a:ext>
            </a:extLst>
          </xdr:cNvPr>
          <xdr:cNvSpPr txBox="1">
            <a:spLocks noChangeAspect="1"/>
          </xdr:cNvSpPr>
        </xdr:nvSpPr>
        <xdr:spPr>
          <a:xfrm>
            <a:off x="2377440" y="4343384"/>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8</a:t>
            </a:r>
            <a:r>
              <a:rPr lang="en-US" baseline="-25000">
                <a:solidFill>
                  <a:schemeClr val="bg1"/>
                </a:solidFill>
                <a:latin typeface="Comic Sans MS" panose="030F0702030302020204" pitchFamily="66" charset="0"/>
              </a:rPr>
              <a:t>MR</a:t>
            </a:r>
          </a:p>
        </xdr:txBody>
      </xdr:sp>
      <xdr:cxnSp macro="">
        <xdr:nvCxnSpPr>
          <xdr:cNvPr id="1411" name="Straight Connector 1410">
            <a:extLst>
              <a:ext uri="{FF2B5EF4-FFF2-40B4-BE49-F238E27FC236}">
                <a16:creationId xmlns:a16="http://schemas.microsoft.com/office/drawing/2014/main" id="{00000000-0008-0000-0500-000083050000}"/>
              </a:ext>
            </a:extLst>
          </xdr:cNvPr>
          <xdr:cNvCxnSpPr>
            <a:cxnSpLocks/>
          </xdr:cNvCxnSpPr>
        </xdr:nvCxnSpPr>
        <xdr:spPr>
          <a:xfrm flipH="1">
            <a:off x="2377440" y="3246122"/>
            <a:ext cx="1641170" cy="0"/>
          </a:xfrm>
          <a:prstGeom prst="line">
            <a:avLst/>
          </a:prstGeom>
          <a:noFill/>
          <a:ln w="38100" cap="rnd">
            <a:solidFill>
              <a:schemeClr val="accent1"/>
            </a:solidFill>
          </a:ln>
        </xdr:spPr>
      </xdr:cxnSp>
      <xdr:sp macro="" textlink="">
        <xdr:nvSpPr>
          <xdr:cNvPr id="1412" name="Rectangle 1411">
            <a:extLst>
              <a:ext uri="{FF2B5EF4-FFF2-40B4-BE49-F238E27FC236}">
                <a16:creationId xmlns:a16="http://schemas.microsoft.com/office/drawing/2014/main" id="{00000000-0008-0000-0500-000084050000}"/>
              </a:ext>
            </a:extLst>
          </xdr:cNvPr>
          <xdr:cNvSpPr>
            <a:spLocks noChangeAspect="1"/>
          </xdr:cNvSpPr>
        </xdr:nvSpPr>
        <xdr:spPr>
          <a:xfrm>
            <a:off x="2377440" y="2148841"/>
            <a:ext cx="1641170" cy="219453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213</xdr:col>
      <xdr:colOff>268340</xdr:colOff>
      <xdr:row>27</xdr:row>
      <xdr:rowOff>130158</xdr:rowOff>
    </xdr:from>
    <xdr:to>
      <xdr:col>225</xdr:col>
      <xdr:colOff>249225</xdr:colOff>
      <xdr:row>32</xdr:row>
      <xdr:rowOff>1</xdr:rowOff>
    </xdr:to>
    <xdr:cxnSp macro="">
      <xdr:nvCxnSpPr>
        <xdr:cNvPr id="1415" name="Connector: Elbow 1414">
          <a:extLst>
            <a:ext uri="{FF2B5EF4-FFF2-40B4-BE49-F238E27FC236}">
              <a16:creationId xmlns:a16="http://schemas.microsoft.com/office/drawing/2014/main" id="{00000000-0008-0000-0500-000087050000}"/>
            </a:ext>
          </a:extLst>
        </xdr:cNvPr>
        <xdr:cNvCxnSpPr>
          <a:cxnSpLocks/>
          <a:stCxn id="1422" idx="3"/>
          <a:endCxn id="802" idx="0"/>
        </xdr:cNvCxnSpPr>
      </xdr:nvCxnSpPr>
      <xdr:spPr>
        <a:xfrm>
          <a:off x="58427990" y="7159608"/>
          <a:ext cx="3257485" cy="1171593"/>
        </a:xfrm>
        <a:prstGeom prst="bentConnector2">
          <a:avLst/>
        </a:prstGeom>
        <a:noFill/>
        <a:ln w="38100" cap="rnd" cmpd="sng">
          <a:solidFill>
            <a:schemeClr val="accent1"/>
          </a:solidFill>
          <a:prstDash val="sysDash"/>
          <a:headEnd type="none" w="lg" len="med"/>
          <a:tailEnd type="arrow" w="lg" len="med"/>
        </a:ln>
      </xdr:spPr>
    </xdr:cxnSp>
    <xdr:clientData/>
  </xdr:twoCellAnchor>
  <xdr:twoCellAnchor>
    <xdr:from>
      <xdr:col>208</xdr:col>
      <xdr:colOff>0</xdr:colOff>
      <xdr:row>21</xdr:row>
      <xdr:rowOff>0</xdr:rowOff>
    </xdr:from>
    <xdr:to>
      <xdr:col>214</xdr:col>
      <xdr:colOff>0</xdr:colOff>
      <xdr:row>34</xdr:row>
      <xdr:rowOff>0</xdr:rowOff>
    </xdr:to>
    <xdr:grpSp>
      <xdr:nvGrpSpPr>
        <xdr:cNvPr id="1416" name="Group 1415">
          <a:extLst>
            <a:ext uri="{FF2B5EF4-FFF2-40B4-BE49-F238E27FC236}">
              <a16:creationId xmlns:a16="http://schemas.microsoft.com/office/drawing/2014/main" id="{00000000-0008-0000-0500-000088050000}"/>
            </a:ext>
          </a:extLst>
        </xdr:cNvPr>
        <xdr:cNvGrpSpPr/>
      </xdr:nvGrpSpPr>
      <xdr:grpSpPr>
        <a:xfrm>
          <a:off x="55473600" y="5600700"/>
          <a:ext cx="1600200" cy="3467100"/>
          <a:chOff x="2377440" y="1600220"/>
          <a:chExt cx="1645902" cy="3291804"/>
        </a:xfrm>
      </xdr:grpSpPr>
      <xdr:sp macro="" textlink="">
        <xdr:nvSpPr>
          <xdr:cNvPr id="1417" name="TextBox 53">
            <a:extLst>
              <a:ext uri="{FF2B5EF4-FFF2-40B4-BE49-F238E27FC236}">
                <a16:creationId xmlns:a16="http://schemas.microsoft.com/office/drawing/2014/main" id="{00000000-0008-0000-0500-000089050000}"/>
              </a:ext>
            </a:extLst>
          </xdr:cNvPr>
          <xdr:cNvSpPr txBox="1">
            <a:spLocks/>
          </xdr:cNvSpPr>
        </xdr:nvSpPr>
        <xdr:spPr>
          <a:xfrm>
            <a:off x="2377440" y="2148842"/>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Tower Vibration</a:t>
            </a:r>
          </a:p>
        </xdr:txBody>
      </xdr:sp>
      <xdr:sp macro="" textlink="">
        <xdr:nvSpPr>
          <xdr:cNvPr id="1418" name="TextBox 54">
            <a:extLst>
              <a:ext uri="{FF2B5EF4-FFF2-40B4-BE49-F238E27FC236}">
                <a16:creationId xmlns:a16="http://schemas.microsoft.com/office/drawing/2014/main" id="{00000000-0008-0000-0500-00008A050000}"/>
              </a:ext>
            </a:extLst>
          </xdr:cNvPr>
          <xdr:cNvSpPr txBox="1">
            <a:spLocks/>
          </xdr:cNvSpPr>
        </xdr:nvSpPr>
        <xdr:spPr>
          <a:xfrm>
            <a:off x="2377440" y="3246110"/>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Out of  Balance Limit</a:t>
            </a:r>
          </a:p>
        </xdr:txBody>
      </xdr:sp>
      <xdr:grpSp>
        <xdr:nvGrpSpPr>
          <xdr:cNvPr id="1419" name="Group 1418">
            <a:extLst>
              <a:ext uri="{FF2B5EF4-FFF2-40B4-BE49-F238E27FC236}">
                <a16:creationId xmlns:a16="http://schemas.microsoft.com/office/drawing/2014/main" id="{00000000-0008-0000-0500-00008B050000}"/>
              </a:ext>
            </a:extLst>
          </xdr:cNvPr>
          <xdr:cNvGrpSpPr/>
        </xdr:nvGrpSpPr>
        <xdr:grpSpPr>
          <a:xfrm>
            <a:off x="2377440" y="1600220"/>
            <a:ext cx="1645902" cy="548635"/>
            <a:chOff x="2438446" y="2983236"/>
            <a:chExt cx="1645902" cy="548635"/>
          </a:xfrm>
        </xdr:grpSpPr>
        <xdr:sp macro="" textlink="">
          <xdr:nvSpPr>
            <xdr:cNvPr id="1423" name="TextBox 59">
              <a:extLst>
                <a:ext uri="{FF2B5EF4-FFF2-40B4-BE49-F238E27FC236}">
                  <a16:creationId xmlns:a16="http://schemas.microsoft.com/office/drawing/2014/main" id="{00000000-0008-0000-0500-00008F05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1424" name="TextBox 60">
              <a:extLst>
                <a:ext uri="{FF2B5EF4-FFF2-40B4-BE49-F238E27FC236}">
                  <a16:creationId xmlns:a16="http://schemas.microsoft.com/office/drawing/2014/main" id="{00000000-0008-0000-0500-00009005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1420" name="TextBox 56">
            <a:extLst>
              <a:ext uri="{FF2B5EF4-FFF2-40B4-BE49-F238E27FC236}">
                <a16:creationId xmlns:a16="http://schemas.microsoft.com/office/drawing/2014/main" id="{00000000-0008-0000-0500-00008C050000}"/>
              </a:ext>
            </a:extLst>
          </xdr:cNvPr>
          <xdr:cNvSpPr txBox="1">
            <a:spLocks noChangeAspect="1"/>
          </xdr:cNvSpPr>
        </xdr:nvSpPr>
        <xdr:spPr>
          <a:xfrm>
            <a:off x="2377440" y="4343384"/>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9</a:t>
            </a:r>
            <a:r>
              <a:rPr lang="en-US" baseline="-25000">
                <a:solidFill>
                  <a:schemeClr val="bg1"/>
                </a:solidFill>
                <a:latin typeface="Comic Sans MS" panose="030F0702030302020204" pitchFamily="66" charset="0"/>
              </a:rPr>
              <a:t>MR</a:t>
            </a:r>
          </a:p>
        </xdr:txBody>
      </xdr:sp>
      <xdr:cxnSp macro="">
        <xdr:nvCxnSpPr>
          <xdr:cNvPr id="1421" name="Straight Connector 1420">
            <a:extLst>
              <a:ext uri="{FF2B5EF4-FFF2-40B4-BE49-F238E27FC236}">
                <a16:creationId xmlns:a16="http://schemas.microsoft.com/office/drawing/2014/main" id="{00000000-0008-0000-0500-00008D050000}"/>
              </a:ext>
            </a:extLst>
          </xdr:cNvPr>
          <xdr:cNvCxnSpPr>
            <a:cxnSpLocks/>
          </xdr:cNvCxnSpPr>
        </xdr:nvCxnSpPr>
        <xdr:spPr>
          <a:xfrm flipH="1">
            <a:off x="2377440" y="3246122"/>
            <a:ext cx="1641170" cy="0"/>
          </a:xfrm>
          <a:prstGeom prst="line">
            <a:avLst/>
          </a:prstGeom>
          <a:noFill/>
          <a:ln w="38100" cap="rnd">
            <a:solidFill>
              <a:schemeClr val="accent1"/>
            </a:solidFill>
          </a:ln>
        </xdr:spPr>
      </xdr:cxnSp>
      <xdr:sp macro="" textlink="">
        <xdr:nvSpPr>
          <xdr:cNvPr id="1422" name="Rectangle 1421">
            <a:extLst>
              <a:ext uri="{FF2B5EF4-FFF2-40B4-BE49-F238E27FC236}">
                <a16:creationId xmlns:a16="http://schemas.microsoft.com/office/drawing/2014/main" id="{00000000-0008-0000-0500-00008E050000}"/>
              </a:ext>
            </a:extLst>
          </xdr:cNvPr>
          <xdr:cNvSpPr>
            <a:spLocks noChangeAspect="1"/>
          </xdr:cNvSpPr>
        </xdr:nvSpPr>
        <xdr:spPr>
          <a:xfrm>
            <a:off x="2377440" y="2148841"/>
            <a:ext cx="1641170" cy="219453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197</xdr:col>
      <xdr:colOff>268340</xdr:colOff>
      <xdr:row>27</xdr:row>
      <xdr:rowOff>130158</xdr:rowOff>
    </xdr:from>
    <xdr:to>
      <xdr:col>200</xdr:col>
      <xdr:colOff>0</xdr:colOff>
      <xdr:row>27</xdr:row>
      <xdr:rowOff>142858</xdr:rowOff>
    </xdr:to>
    <xdr:cxnSp macro="">
      <xdr:nvCxnSpPr>
        <xdr:cNvPr id="1425" name="Connector: Elbow 1424">
          <a:extLst>
            <a:ext uri="{FF2B5EF4-FFF2-40B4-BE49-F238E27FC236}">
              <a16:creationId xmlns:a16="http://schemas.microsoft.com/office/drawing/2014/main" id="{00000000-0008-0000-0500-000091050000}"/>
            </a:ext>
          </a:extLst>
        </xdr:cNvPr>
        <xdr:cNvCxnSpPr>
          <a:cxnSpLocks/>
          <a:stCxn id="1432" idx="3"/>
          <a:endCxn id="1412" idx="1"/>
        </xdr:cNvCxnSpPr>
      </xdr:nvCxnSpPr>
      <xdr:spPr>
        <a:xfrm>
          <a:off x="54059190" y="7159608"/>
          <a:ext cx="550810" cy="12700"/>
        </a:xfrm>
        <a:prstGeom prst="bentConnector3">
          <a:avLst>
            <a:gd name="adj1" fmla="val 50000"/>
          </a:avLst>
        </a:prstGeom>
        <a:noFill/>
        <a:ln w="38100" cap="rnd" cmpd="sng">
          <a:solidFill>
            <a:schemeClr val="accent1"/>
          </a:solidFill>
          <a:prstDash val="sysDash"/>
          <a:headEnd type="none" w="lg" len="med"/>
          <a:tailEnd type="arrow" w="lg" len="med"/>
        </a:ln>
      </xdr:spPr>
    </xdr:cxnSp>
    <xdr:clientData/>
  </xdr:twoCellAnchor>
  <xdr:twoCellAnchor>
    <xdr:from>
      <xdr:col>192</xdr:col>
      <xdr:colOff>0</xdr:colOff>
      <xdr:row>21</xdr:row>
      <xdr:rowOff>0</xdr:rowOff>
    </xdr:from>
    <xdr:to>
      <xdr:col>198</xdr:col>
      <xdr:colOff>0</xdr:colOff>
      <xdr:row>34</xdr:row>
      <xdr:rowOff>0</xdr:rowOff>
    </xdr:to>
    <xdr:grpSp>
      <xdr:nvGrpSpPr>
        <xdr:cNvPr id="1426" name="Group 1425">
          <a:extLst>
            <a:ext uri="{FF2B5EF4-FFF2-40B4-BE49-F238E27FC236}">
              <a16:creationId xmlns:a16="http://schemas.microsoft.com/office/drawing/2014/main" id="{00000000-0008-0000-0500-000092050000}"/>
            </a:ext>
          </a:extLst>
        </xdr:cNvPr>
        <xdr:cNvGrpSpPr/>
      </xdr:nvGrpSpPr>
      <xdr:grpSpPr>
        <a:xfrm>
          <a:off x="51206400" y="5600700"/>
          <a:ext cx="1600200" cy="3467100"/>
          <a:chOff x="2377440" y="1600220"/>
          <a:chExt cx="1645902" cy="3291804"/>
        </a:xfrm>
      </xdr:grpSpPr>
      <xdr:sp macro="" textlink="">
        <xdr:nvSpPr>
          <xdr:cNvPr id="1427" name="TextBox 53">
            <a:extLst>
              <a:ext uri="{FF2B5EF4-FFF2-40B4-BE49-F238E27FC236}">
                <a16:creationId xmlns:a16="http://schemas.microsoft.com/office/drawing/2014/main" id="{00000000-0008-0000-0500-000093050000}"/>
              </a:ext>
            </a:extLst>
          </xdr:cNvPr>
          <xdr:cNvSpPr txBox="1">
            <a:spLocks/>
          </xdr:cNvSpPr>
        </xdr:nvSpPr>
        <xdr:spPr>
          <a:xfrm>
            <a:off x="2377440" y="2148842"/>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Proprietary VFD Safeties</a:t>
            </a:r>
          </a:p>
        </xdr:txBody>
      </xdr:sp>
      <xdr:sp macro="" textlink="">
        <xdr:nvSpPr>
          <xdr:cNvPr id="1428" name="TextBox 54">
            <a:extLst>
              <a:ext uri="{FF2B5EF4-FFF2-40B4-BE49-F238E27FC236}">
                <a16:creationId xmlns:a16="http://schemas.microsoft.com/office/drawing/2014/main" id="{00000000-0008-0000-0500-000094050000}"/>
              </a:ext>
            </a:extLst>
          </xdr:cNvPr>
          <xdr:cNvSpPr txBox="1">
            <a:spLocks/>
          </xdr:cNvSpPr>
        </xdr:nvSpPr>
        <xdr:spPr>
          <a:xfrm>
            <a:off x="2377440" y="3246110"/>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VFD  Protection</a:t>
            </a:r>
          </a:p>
        </xdr:txBody>
      </xdr:sp>
      <xdr:grpSp>
        <xdr:nvGrpSpPr>
          <xdr:cNvPr id="1429" name="Group 1428">
            <a:extLst>
              <a:ext uri="{FF2B5EF4-FFF2-40B4-BE49-F238E27FC236}">
                <a16:creationId xmlns:a16="http://schemas.microsoft.com/office/drawing/2014/main" id="{00000000-0008-0000-0500-000095050000}"/>
              </a:ext>
            </a:extLst>
          </xdr:cNvPr>
          <xdr:cNvGrpSpPr/>
        </xdr:nvGrpSpPr>
        <xdr:grpSpPr>
          <a:xfrm>
            <a:off x="2377440" y="1600220"/>
            <a:ext cx="1645902" cy="548635"/>
            <a:chOff x="2438446" y="2983236"/>
            <a:chExt cx="1645902" cy="548635"/>
          </a:xfrm>
        </xdr:grpSpPr>
        <xdr:sp macro="" textlink="">
          <xdr:nvSpPr>
            <xdr:cNvPr id="1433" name="TextBox 59">
              <a:extLst>
                <a:ext uri="{FF2B5EF4-FFF2-40B4-BE49-F238E27FC236}">
                  <a16:creationId xmlns:a16="http://schemas.microsoft.com/office/drawing/2014/main" id="{00000000-0008-0000-0500-00009905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1434" name="TextBox 60">
              <a:extLst>
                <a:ext uri="{FF2B5EF4-FFF2-40B4-BE49-F238E27FC236}">
                  <a16:creationId xmlns:a16="http://schemas.microsoft.com/office/drawing/2014/main" id="{00000000-0008-0000-0500-00009A05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1430" name="TextBox 56">
            <a:extLst>
              <a:ext uri="{FF2B5EF4-FFF2-40B4-BE49-F238E27FC236}">
                <a16:creationId xmlns:a16="http://schemas.microsoft.com/office/drawing/2014/main" id="{00000000-0008-0000-0500-000096050000}"/>
              </a:ext>
            </a:extLst>
          </xdr:cNvPr>
          <xdr:cNvSpPr txBox="1">
            <a:spLocks noChangeAspect="1"/>
          </xdr:cNvSpPr>
        </xdr:nvSpPr>
        <xdr:spPr>
          <a:xfrm>
            <a:off x="2377440" y="4343384"/>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7</a:t>
            </a:r>
            <a:r>
              <a:rPr lang="en-US" baseline="-25000">
                <a:solidFill>
                  <a:schemeClr val="bg1"/>
                </a:solidFill>
                <a:latin typeface="Comic Sans MS" panose="030F0702030302020204" pitchFamily="66" charset="0"/>
              </a:rPr>
              <a:t>MR and AR</a:t>
            </a:r>
          </a:p>
        </xdr:txBody>
      </xdr:sp>
      <xdr:cxnSp macro="">
        <xdr:nvCxnSpPr>
          <xdr:cNvPr id="1431" name="Straight Connector 1430">
            <a:extLst>
              <a:ext uri="{FF2B5EF4-FFF2-40B4-BE49-F238E27FC236}">
                <a16:creationId xmlns:a16="http://schemas.microsoft.com/office/drawing/2014/main" id="{00000000-0008-0000-0500-000097050000}"/>
              </a:ext>
            </a:extLst>
          </xdr:cNvPr>
          <xdr:cNvCxnSpPr>
            <a:cxnSpLocks/>
          </xdr:cNvCxnSpPr>
        </xdr:nvCxnSpPr>
        <xdr:spPr>
          <a:xfrm flipH="1">
            <a:off x="2377440" y="3246122"/>
            <a:ext cx="1641170" cy="0"/>
          </a:xfrm>
          <a:prstGeom prst="line">
            <a:avLst/>
          </a:prstGeom>
          <a:noFill/>
          <a:ln w="38100" cap="rnd">
            <a:solidFill>
              <a:schemeClr val="accent1"/>
            </a:solidFill>
          </a:ln>
        </xdr:spPr>
      </xdr:cxnSp>
      <xdr:sp macro="" textlink="">
        <xdr:nvSpPr>
          <xdr:cNvPr id="1432" name="Rectangle 1431">
            <a:extLst>
              <a:ext uri="{FF2B5EF4-FFF2-40B4-BE49-F238E27FC236}">
                <a16:creationId xmlns:a16="http://schemas.microsoft.com/office/drawing/2014/main" id="{00000000-0008-0000-0500-000098050000}"/>
              </a:ext>
            </a:extLst>
          </xdr:cNvPr>
          <xdr:cNvSpPr>
            <a:spLocks noChangeAspect="1"/>
          </xdr:cNvSpPr>
        </xdr:nvSpPr>
        <xdr:spPr>
          <a:xfrm>
            <a:off x="2377440" y="2148841"/>
            <a:ext cx="1641170" cy="219453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205</xdr:col>
      <xdr:colOff>268109</xdr:colOff>
      <xdr:row>42</xdr:row>
      <xdr:rowOff>131687</xdr:rowOff>
    </xdr:from>
    <xdr:to>
      <xdr:col>208</xdr:col>
      <xdr:colOff>0</xdr:colOff>
      <xdr:row>42</xdr:row>
      <xdr:rowOff>144387</xdr:rowOff>
    </xdr:to>
    <xdr:cxnSp macro="">
      <xdr:nvCxnSpPr>
        <xdr:cNvPr id="1435" name="Connector: Elbow 1434">
          <a:extLst>
            <a:ext uri="{FF2B5EF4-FFF2-40B4-BE49-F238E27FC236}">
              <a16:creationId xmlns:a16="http://schemas.microsoft.com/office/drawing/2014/main" id="{00000000-0008-0000-0500-00009B050000}"/>
            </a:ext>
          </a:extLst>
        </xdr:cNvPr>
        <xdr:cNvCxnSpPr>
          <a:cxnSpLocks/>
          <a:stCxn id="1442" idx="3"/>
          <a:endCxn id="1452" idx="1"/>
        </xdr:cNvCxnSpPr>
      </xdr:nvCxnSpPr>
      <xdr:spPr>
        <a:xfrm>
          <a:off x="56195146" y="11194798"/>
          <a:ext cx="550335" cy="12700"/>
        </a:xfrm>
        <a:prstGeom prst="bentConnector3">
          <a:avLst>
            <a:gd name="adj1" fmla="val 50000"/>
          </a:avLst>
        </a:prstGeom>
        <a:noFill/>
        <a:ln w="38100" cap="rnd" cmpd="sng">
          <a:solidFill>
            <a:schemeClr val="accent1"/>
          </a:solidFill>
          <a:prstDash val="sysDash"/>
          <a:headEnd type="none" w="lg" len="med"/>
          <a:tailEnd type="arrow" w="lg" len="med"/>
        </a:ln>
      </xdr:spPr>
    </xdr:cxnSp>
    <xdr:clientData/>
  </xdr:twoCellAnchor>
  <xdr:twoCellAnchor>
    <xdr:from>
      <xdr:col>200</xdr:col>
      <xdr:colOff>0</xdr:colOff>
      <xdr:row>36</xdr:row>
      <xdr:rowOff>0</xdr:rowOff>
    </xdr:from>
    <xdr:to>
      <xdr:col>206</xdr:col>
      <xdr:colOff>0</xdr:colOff>
      <xdr:row>49</xdr:row>
      <xdr:rowOff>0</xdr:rowOff>
    </xdr:to>
    <xdr:grpSp>
      <xdr:nvGrpSpPr>
        <xdr:cNvPr id="1436" name="Group 1435">
          <a:extLst>
            <a:ext uri="{FF2B5EF4-FFF2-40B4-BE49-F238E27FC236}">
              <a16:creationId xmlns:a16="http://schemas.microsoft.com/office/drawing/2014/main" id="{00000000-0008-0000-0500-00009C050000}"/>
            </a:ext>
          </a:extLst>
        </xdr:cNvPr>
        <xdr:cNvGrpSpPr/>
      </xdr:nvGrpSpPr>
      <xdr:grpSpPr>
        <a:xfrm>
          <a:off x="53340000" y="9601200"/>
          <a:ext cx="1600200" cy="3467100"/>
          <a:chOff x="2377440" y="1600220"/>
          <a:chExt cx="1645902" cy="3291804"/>
        </a:xfrm>
      </xdr:grpSpPr>
      <xdr:sp macro="" textlink="">
        <xdr:nvSpPr>
          <xdr:cNvPr id="1437" name="TextBox 53">
            <a:extLst>
              <a:ext uri="{FF2B5EF4-FFF2-40B4-BE49-F238E27FC236}">
                <a16:creationId xmlns:a16="http://schemas.microsoft.com/office/drawing/2014/main" id="{00000000-0008-0000-0500-00009D050000}"/>
              </a:ext>
            </a:extLst>
          </xdr:cNvPr>
          <xdr:cNvSpPr txBox="1">
            <a:spLocks/>
          </xdr:cNvSpPr>
        </xdr:nvSpPr>
        <xdr:spPr>
          <a:xfrm>
            <a:off x="2377440" y="2148842"/>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Motor/VFD</a:t>
            </a:r>
            <a:r>
              <a:rPr lang="en-US" baseline="0">
                <a:solidFill>
                  <a:schemeClr val="bg1"/>
                </a:solidFill>
                <a:latin typeface="Comic Sans MS" panose="030F0702030302020204" pitchFamily="66" charset="0"/>
              </a:rPr>
              <a:t> Overloads</a:t>
            </a:r>
            <a:endParaRPr lang="en-US">
              <a:solidFill>
                <a:schemeClr val="bg1"/>
              </a:solidFill>
              <a:latin typeface="Comic Sans MS" panose="030F0702030302020204" pitchFamily="66" charset="0"/>
            </a:endParaRPr>
          </a:p>
        </xdr:txBody>
      </xdr:sp>
      <xdr:sp macro="" textlink="">
        <xdr:nvSpPr>
          <xdr:cNvPr id="1438" name="TextBox 54">
            <a:extLst>
              <a:ext uri="{FF2B5EF4-FFF2-40B4-BE49-F238E27FC236}">
                <a16:creationId xmlns:a16="http://schemas.microsoft.com/office/drawing/2014/main" id="{00000000-0008-0000-0500-00009E050000}"/>
              </a:ext>
            </a:extLst>
          </xdr:cNvPr>
          <xdr:cNvSpPr txBox="1">
            <a:spLocks/>
          </xdr:cNvSpPr>
        </xdr:nvSpPr>
        <xdr:spPr>
          <a:xfrm>
            <a:off x="2377440" y="3246110"/>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Current Limit</a:t>
            </a:r>
          </a:p>
        </xdr:txBody>
      </xdr:sp>
      <xdr:grpSp>
        <xdr:nvGrpSpPr>
          <xdr:cNvPr id="1439" name="Group 1438">
            <a:extLst>
              <a:ext uri="{FF2B5EF4-FFF2-40B4-BE49-F238E27FC236}">
                <a16:creationId xmlns:a16="http://schemas.microsoft.com/office/drawing/2014/main" id="{00000000-0008-0000-0500-00009F050000}"/>
              </a:ext>
            </a:extLst>
          </xdr:cNvPr>
          <xdr:cNvGrpSpPr/>
        </xdr:nvGrpSpPr>
        <xdr:grpSpPr>
          <a:xfrm>
            <a:off x="2377440" y="1600220"/>
            <a:ext cx="1645902" cy="548635"/>
            <a:chOff x="2438446" y="2983236"/>
            <a:chExt cx="1645902" cy="548635"/>
          </a:xfrm>
        </xdr:grpSpPr>
        <xdr:sp macro="" textlink="">
          <xdr:nvSpPr>
            <xdr:cNvPr id="1443" name="TextBox 59">
              <a:extLst>
                <a:ext uri="{FF2B5EF4-FFF2-40B4-BE49-F238E27FC236}">
                  <a16:creationId xmlns:a16="http://schemas.microsoft.com/office/drawing/2014/main" id="{00000000-0008-0000-0500-0000A305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1444" name="TextBox 60">
              <a:extLst>
                <a:ext uri="{FF2B5EF4-FFF2-40B4-BE49-F238E27FC236}">
                  <a16:creationId xmlns:a16="http://schemas.microsoft.com/office/drawing/2014/main" id="{00000000-0008-0000-0500-0000A405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1440" name="TextBox 56">
            <a:extLst>
              <a:ext uri="{FF2B5EF4-FFF2-40B4-BE49-F238E27FC236}">
                <a16:creationId xmlns:a16="http://schemas.microsoft.com/office/drawing/2014/main" id="{00000000-0008-0000-0500-0000A0050000}"/>
              </a:ext>
            </a:extLst>
          </xdr:cNvPr>
          <xdr:cNvSpPr txBox="1">
            <a:spLocks noChangeAspect="1"/>
          </xdr:cNvSpPr>
        </xdr:nvSpPr>
        <xdr:spPr>
          <a:xfrm>
            <a:off x="2377440" y="4343384"/>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8</a:t>
            </a:r>
            <a:r>
              <a:rPr lang="en-US" baseline="-25000">
                <a:solidFill>
                  <a:schemeClr val="bg1"/>
                </a:solidFill>
                <a:latin typeface="Comic Sans MS" panose="030F0702030302020204" pitchFamily="66" charset="0"/>
              </a:rPr>
              <a:t>MR</a:t>
            </a:r>
          </a:p>
        </xdr:txBody>
      </xdr:sp>
      <xdr:cxnSp macro="">
        <xdr:nvCxnSpPr>
          <xdr:cNvPr id="1441" name="Straight Connector 1440">
            <a:extLst>
              <a:ext uri="{FF2B5EF4-FFF2-40B4-BE49-F238E27FC236}">
                <a16:creationId xmlns:a16="http://schemas.microsoft.com/office/drawing/2014/main" id="{00000000-0008-0000-0500-0000A1050000}"/>
              </a:ext>
            </a:extLst>
          </xdr:cNvPr>
          <xdr:cNvCxnSpPr>
            <a:cxnSpLocks/>
          </xdr:cNvCxnSpPr>
        </xdr:nvCxnSpPr>
        <xdr:spPr>
          <a:xfrm flipH="1">
            <a:off x="2377440" y="3246122"/>
            <a:ext cx="1641170" cy="0"/>
          </a:xfrm>
          <a:prstGeom prst="line">
            <a:avLst/>
          </a:prstGeom>
          <a:noFill/>
          <a:ln w="38100" cap="rnd">
            <a:solidFill>
              <a:schemeClr val="accent1"/>
            </a:solidFill>
          </a:ln>
        </xdr:spPr>
      </xdr:cxnSp>
      <xdr:sp macro="" textlink="">
        <xdr:nvSpPr>
          <xdr:cNvPr id="1442" name="Rectangle 1441">
            <a:extLst>
              <a:ext uri="{FF2B5EF4-FFF2-40B4-BE49-F238E27FC236}">
                <a16:creationId xmlns:a16="http://schemas.microsoft.com/office/drawing/2014/main" id="{00000000-0008-0000-0500-0000A2050000}"/>
              </a:ext>
            </a:extLst>
          </xdr:cNvPr>
          <xdr:cNvSpPr>
            <a:spLocks noChangeAspect="1"/>
          </xdr:cNvSpPr>
        </xdr:nvSpPr>
        <xdr:spPr>
          <a:xfrm>
            <a:off x="2377440" y="2148841"/>
            <a:ext cx="1641170" cy="219453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214</xdr:col>
      <xdr:colOff>0</xdr:colOff>
      <xdr:row>42</xdr:row>
      <xdr:rowOff>0</xdr:rowOff>
    </xdr:from>
    <xdr:to>
      <xdr:col>225</xdr:col>
      <xdr:colOff>264955</xdr:colOff>
      <xdr:row>47</xdr:row>
      <xdr:rowOff>1</xdr:rowOff>
    </xdr:to>
    <xdr:cxnSp macro="">
      <xdr:nvCxnSpPr>
        <xdr:cNvPr id="1445" name="Connector: Elbow 1444">
          <a:extLst>
            <a:ext uri="{FF2B5EF4-FFF2-40B4-BE49-F238E27FC236}">
              <a16:creationId xmlns:a16="http://schemas.microsoft.com/office/drawing/2014/main" id="{00000000-0008-0000-0500-0000A5050000}"/>
            </a:ext>
          </a:extLst>
        </xdr:cNvPr>
        <xdr:cNvCxnSpPr>
          <a:cxnSpLocks/>
          <a:endCxn id="511" idx="0"/>
        </xdr:cNvCxnSpPr>
      </xdr:nvCxnSpPr>
      <xdr:spPr>
        <a:xfrm>
          <a:off x="58382370" y="11063111"/>
          <a:ext cx="3265918" cy="1317038"/>
        </a:xfrm>
        <a:prstGeom prst="bentConnector2">
          <a:avLst/>
        </a:prstGeom>
        <a:noFill/>
        <a:ln w="38100" cap="rnd" cmpd="sng">
          <a:solidFill>
            <a:schemeClr val="accent1"/>
          </a:solidFill>
          <a:prstDash val="sysDash"/>
          <a:headEnd type="none" w="lg" len="med"/>
          <a:tailEnd type="arrow" w="lg" len="med"/>
        </a:ln>
      </xdr:spPr>
    </xdr:cxnSp>
    <xdr:clientData/>
  </xdr:twoCellAnchor>
  <xdr:twoCellAnchor>
    <xdr:from>
      <xdr:col>208</xdr:col>
      <xdr:colOff>0</xdr:colOff>
      <xdr:row>36</xdr:row>
      <xdr:rowOff>0</xdr:rowOff>
    </xdr:from>
    <xdr:to>
      <xdr:col>214</xdr:col>
      <xdr:colOff>0</xdr:colOff>
      <xdr:row>49</xdr:row>
      <xdr:rowOff>0</xdr:rowOff>
    </xdr:to>
    <xdr:grpSp>
      <xdr:nvGrpSpPr>
        <xdr:cNvPr id="1446" name="Group 1445">
          <a:extLst>
            <a:ext uri="{FF2B5EF4-FFF2-40B4-BE49-F238E27FC236}">
              <a16:creationId xmlns:a16="http://schemas.microsoft.com/office/drawing/2014/main" id="{00000000-0008-0000-0500-0000A6050000}"/>
            </a:ext>
          </a:extLst>
        </xdr:cNvPr>
        <xdr:cNvGrpSpPr/>
      </xdr:nvGrpSpPr>
      <xdr:grpSpPr>
        <a:xfrm>
          <a:off x="55473600" y="9601200"/>
          <a:ext cx="1600200" cy="3467100"/>
          <a:chOff x="2377440" y="1600220"/>
          <a:chExt cx="1645902" cy="3291804"/>
        </a:xfrm>
      </xdr:grpSpPr>
      <xdr:sp macro="" textlink="">
        <xdr:nvSpPr>
          <xdr:cNvPr id="1447" name="TextBox 53">
            <a:extLst>
              <a:ext uri="{FF2B5EF4-FFF2-40B4-BE49-F238E27FC236}">
                <a16:creationId xmlns:a16="http://schemas.microsoft.com/office/drawing/2014/main" id="{00000000-0008-0000-0500-0000A7050000}"/>
              </a:ext>
            </a:extLst>
          </xdr:cNvPr>
          <xdr:cNvSpPr txBox="1">
            <a:spLocks/>
          </xdr:cNvSpPr>
        </xdr:nvSpPr>
        <xdr:spPr>
          <a:xfrm>
            <a:off x="2377440" y="2148842"/>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Tower Vibration</a:t>
            </a:r>
          </a:p>
        </xdr:txBody>
      </xdr:sp>
      <xdr:sp macro="" textlink="">
        <xdr:nvSpPr>
          <xdr:cNvPr id="1448" name="TextBox 54">
            <a:extLst>
              <a:ext uri="{FF2B5EF4-FFF2-40B4-BE49-F238E27FC236}">
                <a16:creationId xmlns:a16="http://schemas.microsoft.com/office/drawing/2014/main" id="{00000000-0008-0000-0500-0000A8050000}"/>
              </a:ext>
            </a:extLst>
          </xdr:cNvPr>
          <xdr:cNvSpPr txBox="1">
            <a:spLocks/>
          </xdr:cNvSpPr>
        </xdr:nvSpPr>
        <xdr:spPr>
          <a:xfrm>
            <a:off x="2377440" y="3246110"/>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Out of  Balance Limit</a:t>
            </a:r>
          </a:p>
        </xdr:txBody>
      </xdr:sp>
      <xdr:grpSp>
        <xdr:nvGrpSpPr>
          <xdr:cNvPr id="1449" name="Group 1448">
            <a:extLst>
              <a:ext uri="{FF2B5EF4-FFF2-40B4-BE49-F238E27FC236}">
                <a16:creationId xmlns:a16="http://schemas.microsoft.com/office/drawing/2014/main" id="{00000000-0008-0000-0500-0000A9050000}"/>
              </a:ext>
            </a:extLst>
          </xdr:cNvPr>
          <xdr:cNvGrpSpPr/>
        </xdr:nvGrpSpPr>
        <xdr:grpSpPr>
          <a:xfrm>
            <a:off x="2377440" y="1600220"/>
            <a:ext cx="1645902" cy="548635"/>
            <a:chOff x="2438446" y="2983236"/>
            <a:chExt cx="1645902" cy="548635"/>
          </a:xfrm>
        </xdr:grpSpPr>
        <xdr:sp macro="" textlink="">
          <xdr:nvSpPr>
            <xdr:cNvPr id="1453" name="TextBox 59">
              <a:extLst>
                <a:ext uri="{FF2B5EF4-FFF2-40B4-BE49-F238E27FC236}">
                  <a16:creationId xmlns:a16="http://schemas.microsoft.com/office/drawing/2014/main" id="{00000000-0008-0000-0500-0000AD05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1454" name="TextBox 60">
              <a:extLst>
                <a:ext uri="{FF2B5EF4-FFF2-40B4-BE49-F238E27FC236}">
                  <a16:creationId xmlns:a16="http://schemas.microsoft.com/office/drawing/2014/main" id="{00000000-0008-0000-0500-0000AE05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1450" name="TextBox 56">
            <a:extLst>
              <a:ext uri="{FF2B5EF4-FFF2-40B4-BE49-F238E27FC236}">
                <a16:creationId xmlns:a16="http://schemas.microsoft.com/office/drawing/2014/main" id="{00000000-0008-0000-0500-0000AA050000}"/>
              </a:ext>
            </a:extLst>
          </xdr:cNvPr>
          <xdr:cNvSpPr txBox="1">
            <a:spLocks noChangeAspect="1"/>
          </xdr:cNvSpPr>
        </xdr:nvSpPr>
        <xdr:spPr>
          <a:xfrm>
            <a:off x="2377440" y="4343384"/>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9</a:t>
            </a:r>
            <a:r>
              <a:rPr lang="en-US" baseline="-25000">
                <a:solidFill>
                  <a:schemeClr val="bg1"/>
                </a:solidFill>
                <a:latin typeface="Comic Sans MS" panose="030F0702030302020204" pitchFamily="66" charset="0"/>
              </a:rPr>
              <a:t>MR</a:t>
            </a:r>
          </a:p>
        </xdr:txBody>
      </xdr:sp>
      <xdr:cxnSp macro="">
        <xdr:nvCxnSpPr>
          <xdr:cNvPr id="1451" name="Straight Connector 1450">
            <a:extLst>
              <a:ext uri="{FF2B5EF4-FFF2-40B4-BE49-F238E27FC236}">
                <a16:creationId xmlns:a16="http://schemas.microsoft.com/office/drawing/2014/main" id="{00000000-0008-0000-0500-0000AB050000}"/>
              </a:ext>
            </a:extLst>
          </xdr:cNvPr>
          <xdr:cNvCxnSpPr>
            <a:cxnSpLocks/>
          </xdr:cNvCxnSpPr>
        </xdr:nvCxnSpPr>
        <xdr:spPr>
          <a:xfrm flipH="1">
            <a:off x="2377440" y="3246122"/>
            <a:ext cx="1641170" cy="0"/>
          </a:xfrm>
          <a:prstGeom prst="line">
            <a:avLst/>
          </a:prstGeom>
          <a:noFill/>
          <a:ln w="38100" cap="rnd">
            <a:solidFill>
              <a:schemeClr val="accent1"/>
            </a:solidFill>
          </a:ln>
        </xdr:spPr>
      </xdr:cxnSp>
      <xdr:sp macro="" textlink="">
        <xdr:nvSpPr>
          <xdr:cNvPr id="1452" name="Rectangle 1451">
            <a:extLst>
              <a:ext uri="{FF2B5EF4-FFF2-40B4-BE49-F238E27FC236}">
                <a16:creationId xmlns:a16="http://schemas.microsoft.com/office/drawing/2014/main" id="{00000000-0008-0000-0500-0000AC050000}"/>
              </a:ext>
            </a:extLst>
          </xdr:cNvPr>
          <xdr:cNvSpPr>
            <a:spLocks noChangeAspect="1"/>
          </xdr:cNvSpPr>
        </xdr:nvSpPr>
        <xdr:spPr>
          <a:xfrm>
            <a:off x="2377440" y="2148841"/>
            <a:ext cx="1641170" cy="219453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197</xdr:col>
      <xdr:colOff>268108</xdr:colOff>
      <xdr:row>42</xdr:row>
      <xdr:rowOff>131687</xdr:rowOff>
    </xdr:from>
    <xdr:to>
      <xdr:col>200</xdr:col>
      <xdr:colOff>0</xdr:colOff>
      <xdr:row>42</xdr:row>
      <xdr:rowOff>144387</xdr:rowOff>
    </xdr:to>
    <xdr:cxnSp macro="">
      <xdr:nvCxnSpPr>
        <xdr:cNvPr id="1455" name="Connector: Elbow 1454">
          <a:extLst>
            <a:ext uri="{FF2B5EF4-FFF2-40B4-BE49-F238E27FC236}">
              <a16:creationId xmlns:a16="http://schemas.microsoft.com/office/drawing/2014/main" id="{00000000-0008-0000-0500-0000AF050000}"/>
            </a:ext>
          </a:extLst>
        </xdr:cNvPr>
        <xdr:cNvCxnSpPr>
          <a:cxnSpLocks/>
          <a:stCxn id="1462" idx="3"/>
          <a:endCxn id="1442" idx="1"/>
        </xdr:cNvCxnSpPr>
      </xdr:nvCxnSpPr>
      <xdr:spPr>
        <a:xfrm>
          <a:off x="54012627" y="11194798"/>
          <a:ext cx="550336" cy="12700"/>
        </a:xfrm>
        <a:prstGeom prst="bentConnector3">
          <a:avLst>
            <a:gd name="adj1" fmla="val 50000"/>
          </a:avLst>
        </a:prstGeom>
        <a:noFill/>
        <a:ln w="38100" cap="rnd" cmpd="sng">
          <a:solidFill>
            <a:schemeClr val="accent1"/>
          </a:solidFill>
          <a:prstDash val="sysDash"/>
          <a:headEnd type="none" w="lg" len="med"/>
          <a:tailEnd type="arrow" w="lg" len="med"/>
        </a:ln>
      </xdr:spPr>
    </xdr:cxnSp>
    <xdr:clientData/>
  </xdr:twoCellAnchor>
  <xdr:twoCellAnchor>
    <xdr:from>
      <xdr:col>192</xdr:col>
      <xdr:colOff>0</xdr:colOff>
      <xdr:row>36</xdr:row>
      <xdr:rowOff>0</xdr:rowOff>
    </xdr:from>
    <xdr:to>
      <xdr:col>198</xdr:col>
      <xdr:colOff>0</xdr:colOff>
      <xdr:row>49</xdr:row>
      <xdr:rowOff>0</xdr:rowOff>
    </xdr:to>
    <xdr:grpSp>
      <xdr:nvGrpSpPr>
        <xdr:cNvPr id="1456" name="Group 1455">
          <a:extLst>
            <a:ext uri="{FF2B5EF4-FFF2-40B4-BE49-F238E27FC236}">
              <a16:creationId xmlns:a16="http://schemas.microsoft.com/office/drawing/2014/main" id="{00000000-0008-0000-0500-0000B0050000}"/>
            </a:ext>
          </a:extLst>
        </xdr:cNvPr>
        <xdr:cNvGrpSpPr/>
      </xdr:nvGrpSpPr>
      <xdr:grpSpPr>
        <a:xfrm>
          <a:off x="51206400" y="9601200"/>
          <a:ext cx="1600200" cy="3467100"/>
          <a:chOff x="2377440" y="1600220"/>
          <a:chExt cx="1645902" cy="3291804"/>
        </a:xfrm>
      </xdr:grpSpPr>
      <xdr:sp macro="" textlink="">
        <xdr:nvSpPr>
          <xdr:cNvPr id="1457" name="TextBox 53">
            <a:extLst>
              <a:ext uri="{FF2B5EF4-FFF2-40B4-BE49-F238E27FC236}">
                <a16:creationId xmlns:a16="http://schemas.microsoft.com/office/drawing/2014/main" id="{00000000-0008-0000-0500-0000B1050000}"/>
              </a:ext>
            </a:extLst>
          </xdr:cNvPr>
          <xdr:cNvSpPr txBox="1">
            <a:spLocks/>
          </xdr:cNvSpPr>
        </xdr:nvSpPr>
        <xdr:spPr>
          <a:xfrm>
            <a:off x="2377440" y="2148842"/>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Proprietary VFD Safeties</a:t>
            </a:r>
          </a:p>
        </xdr:txBody>
      </xdr:sp>
      <xdr:sp macro="" textlink="">
        <xdr:nvSpPr>
          <xdr:cNvPr id="1458" name="TextBox 54">
            <a:extLst>
              <a:ext uri="{FF2B5EF4-FFF2-40B4-BE49-F238E27FC236}">
                <a16:creationId xmlns:a16="http://schemas.microsoft.com/office/drawing/2014/main" id="{00000000-0008-0000-0500-0000B2050000}"/>
              </a:ext>
            </a:extLst>
          </xdr:cNvPr>
          <xdr:cNvSpPr txBox="1">
            <a:spLocks/>
          </xdr:cNvSpPr>
        </xdr:nvSpPr>
        <xdr:spPr>
          <a:xfrm>
            <a:off x="2377440" y="3246110"/>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VFD  Protection</a:t>
            </a:r>
          </a:p>
        </xdr:txBody>
      </xdr:sp>
      <xdr:grpSp>
        <xdr:nvGrpSpPr>
          <xdr:cNvPr id="1459" name="Group 1458">
            <a:extLst>
              <a:ext uri="{FF2B5EF4-FFF2-40B4-BE49-F238E27FC236}">
                <a16:creationId xmlns:a16="http://schemas.microsoft.com/office/drawing/2014/main" id="{00000000-0008-0000-0500-0000B3050000}"/>
              </a:ext>
            </a:extLst>
          </xdr:cNvPr>
          <xdr:cNvGrpSpPr/>
        </xdr:nvGrpSpPr>
        <xdr:grpSpPr>
          <a:xfrm>
            <a:off x="2377440" y="1600220"/>
            <a:ext cx="1645902" cy="548635"/>
            <a:chOff x="2438446" y="2983236"/>
            <a:chExt cx="1645902" cy="548635"/>
          </a:xfrm>
        </xdr:grpSpPr>
        <xdr:sp macro="" textlink="">
          <xdr:nvSpPr>
            <xdr:cNvPr id="1463" name="TextBox 59">
              <a:extLst>
                <a:ext uri="{FF2B5EF4-FFF2-40B4-BE49-F238E27FC236}">
                  <a16:creationId xmlns:a16="http://schemas.microsoft.com/office/drawing/2014/main" id="{00000000-0008-0000-0500-0000B705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1464" name="TextBox 60">
              <a:extLst>
                <a:ext uri="{FF2B5EF4-FFF2-40B4-BE49-F238E27FC236}">
                  <a16:creationId xmlns:a16="http://schemas.microsoft.com/office/drawing/2014/main" id="{00000000-0008-0000-0500-0000B805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1460" name="TextBox 56">
            <a:extLst>
              <a:ext uri="{FF2B5EF4-FFF2-40B4-BE49-F238E27FC236}">
                <a16:creationId xmlns:a16="http://schemas.microsoft.com/office/drawing/2014/main" id="{00000000-0008-0000-0500-0000B4050000}"/>
              </a:ext>
            </a:extLst>
          </xdr:cNvPr>
          <xdr:cNvSpPr txBox="1">
            <a:spLocks noChangeAspect="1"/>
          </xdr:cNvSpPr>
        </xdr:nvSpPr>
        <xdr:spPr>
          <a:xfrm>
            <a:off x="2377440" y="4343384"/>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7</a:t>
            </a:r>
            <a:r>
              <a:rPr lang="en-US" baseline="-25000">
                <a:solidFill>
                  <a:schemeClr val="bg1"/>
                </a:solidFill>
                <a:latin typeface="Comic Sans MS" panose="030F0702030302020204" pitchFamily="66" charset="0"/>
              </a:rPr>
              <a:t>MR and AR</a:t>
            </a:r>
          </a:p>
        </xdr:txBody>
      </xdr:sp>
      <xdr:cxnSp macro="">
        <xdr:nvCxnSpPr>
          <xdr:cNvPr id="1461" name="Straight Connector 1460">
            <a:extLst>
              <a:ext uri="{FF2B5EF4-FFF2-40B4-BE49-F238E27FC236}">
                <a16:creationId xmlns:a16="http://schemas.microsoft.com/office/drawing/2014/main" id="{00000000-0008-0000-0500-0000B5050000}"/>
              </a:ext>
            </a:extLst>
          </xdr:cNvPr>
          <xdr:cNvCxnSpPr>
            <a:cxnSpLocks/>
          </xdr:cNvCxnSpPr>
        </xdr:nvCxnSpPr>
        <xdr:spPr>
          <a:xfrm flipH="1">
            <a:off x="2377440" y="3246122"/>
            <a:ext cx="1641170" cy="0"/>
          </a:xfrm>
          <a:prstGeom prst="line">
            <a:avLst/>
          </a:prstGeom>
          <a:noFill/>
          <a:ln w="38100" cap="rnd">
            <a:solidFill>
              <a:schemeClr val="accent1"/>
            </a:solidFill>
          </a:ln>
        </xdr:spPr>
      </xdr:cxnSp>
      <xdr:sp macro="" textlink="">
        <xdr:nvSpPr>
          <xdr:cNvPr id="1462" name="Rectangle 1461">
            <a:extLst>
              <a:ext uri="{FF2B5EF4-FFF2-40B4-BE49-F238E27FC236}">
                <a16:creationId xmlns:a16="http://schemas.microsoft.com/office/drawing/2014/main" id="{00000000-0008-0000-0500-0000B6050000}"/>
              </a:ext>
            </a:extLst>
          </xdr:cNvPr>
          <xdr:cNvSpPr>
            <a:spLocks noChangeAspect="1"/>
          </xdr:cNvSpPr>
        </xdr:nvSpPr>
        <xdr:spPr>
          <a:xfrm>
            <a:off x="2377440" y="2148841"/>
            <a:ext cx="1641170" cy="219453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2" name="Straight Connector 1">
          <a:extLst>
            <a:ext uri="{FF2B5EF4-FFF2-40B4-BE49-F238E27FC236}">
              <a16:creationId xmlns:a16="http://schemas.microsoft.com/office/drawing/2014/main" id="{00000000-0008-0000-0600-000002000000}"/>
            </a:ext>
          </a:extLst>
        </xdr:cNvPr>
        <xdr:cNvCxnSpPr/>
      </xdr:nvCxnSpPr>
      <xdr:spPr>
        <a:xfrm>
          <a:off x="250996" y="2667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250996</xdr:colOff>
      <xdr:row>1</xdr:row>
      <xdr:rowOff>973</xdr:rowOff>
    </xdr:from>
    <xdr:to>
      <xdr:col>120</xdr:col>
      <xdr:colOff>250996</xdr:colOff>
      <xdr:row>68</xdr:row>
      <xdr:rowOff>732</xdr:rowOff>
    </xdr:to>
    <xdr:grpSp>
      <xdr:nvGrpSpPr>
        <xdr:cNvPr id="7" name="Group 6">
          <a:extLst>
            <a:ext uri="{FF2B5EF4-FFF2-40B4-BE49-F238E27FC236}">
              <a16:creationId xmlns:a16="http://schemas.microsoft.com/office/drawing/2014/main" id="{00000000-0008-0000-0600-000007000000}"/>
            </a:ext>
          </a:extLst>
        </xdr:cNvPr>
        <xdr:cNvGrpSpPr/>
      </xdr:nvGrpSpPr>
      <xdr:grpSpPr>
        <a:xfrm>
          <a:off x="250996" y="277198"/>
          <a:ext cx="32004000" cy="18506834"/>
          <a:chOff x="250996" y="267673"/>
          <a:chExt cx="32120803" cy="17934847"/>
        </a:xfrm>
      </xdr:grpSpPr>
      <xdr:grpSp>
        <xdr:nvGrpSpPr>
          <xdr:cNvPr id="8" name="Group 7">
            <a:extLst>
              <a:ext uri="{FF2B5EF4-FFF2-40B4-BE49-F238E27FC236}">
                <a16:creationId xmlns:a16="http://schemas.microsoft.com/office/drawing/2014/main" id="{00000000-0008-0000-0600-000008000000}"/>
              </a:ext>
            </a:extLst>
          </xdr:cNvPr>
          <xdr:cNvGrpSpPr/>
        </xdr:nvGrpSpPr>
        <xdr:grpSpPr>
          <a:xfrm>
            <a:off x="250996" y="267673"/>
            <a:ext cx="32120803" cy="17934847"/>
            <a:chOff x="266700" y="266700"/>
            <a:chExt cx="32004000" cy="18403032"/>
          </a:xfrm>
        </xdr:grpSpPr>
        <xdr:cxnSp macro="">
          <xdr:nvCxnSpPr>
            <xdr:cNvPr id="34" name="Straight Connector 33">
              <a:extLst>
                <a:ext uri="{FF2B5EF4-FFF2-40B4-BE49-F238E27FC236}">
                  <a16:creationId xmlns:a16="http://schemas.microsoft.com/office/drawing/2014/main" id="{00000000-0008-0000-0600-000022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5" name="Group 34">
              <a:extLst>
                <a:ext uri="{FF2B5EF4-FFF2-40B4-BE49-F238E27FC236}">
                  <a16:creationId xmlns:a16="http://schemas.microsoft.com/office/drawing/2014/main" id="{00000000-0008-0000-0600-000023000000}"/>
                </a:ext>
              </a:extLst>
            </xdr:cNvPr>
            <xdr:cNvGrpSpPr/>
          </xdr:nvGrpSpPr>
          <xdr:grpSpPr>
            <a:xfrm>
              <a:off x="266700" y="266700"/>
              <a:ext cx="32004000" cy="18403032"/>
              <a:chOff x="266700" y="266700"/>
              <a:chExt cx="32004000" cy="18403032"/>
            </a:xfrm>
          </xdr:grpSpPr>
          <xdr:cxnSp macro="">
            <xdr:nvCxnSpPr>
              <xdr:cNvPr id="36" name="Straight Connector 35">
                <a:extLst>
                  <a:ext uri="{FF2B5EF4-FFF2-40B4-BE49-F238E27FC236}">
                    <a16:creationId xmlns:a16="http://schemas.microsoft.com/office/drawing/2014/main" id="{00000000-0008-0000-0600-000024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600-000025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8" name="Group 37">
                <a:extLst>
                  <a:ext uri="{FF2B5EF4-FFF2-40B4-BE49-F238E27FC236}">
                    <a16:creationId xmlns:a16="http://schemas.microsoft.com/office/drawing/2014/main" id="{00000000-0008-0000-0600-000026000000}"/>
                  </a:ext>
                </a:extLst>
              </xdr:cNvPr>
              <xdr:cNvGrpSpPr/>
            </xdr:nvGrpSpPr>
            <xdr:grpSpPr>
              <a:xfrm>
                <a:off x="266700" y="266700"/>
                <a:ext cx="32004000" cy="18403032"/>
                <a:chOff x="267433" y="267433"/>
                <a:chExt cx="32091923" cy="18452855"/>
              </a:xfrm>
            </xdr:grpSpPr>
            <xdr:cxnSp macro="">
              <xdr:nvCxnSpPr>
                <xdr:cNvPr id="50" name="Straight Connector 49">
                  <a:extLst>
                    <a:ext uri="{FF2B5EF4-FFF2-40B4-BE49-F238E27FC236}">
                      <a16:creationId xmlns:a16="http://schemas.microsoft.com/office/drawing/2014/main" id="{00000000-0008-0000-0600-000032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51" name="Group 50">
                  <a:extLst>
                    <a:ext uri="{FF2B5EF4-FFF2-40B4-BE49-F238E27FC236}">
                      <a16:creationId xmlns:a16="http://schemas.microsoft.com/office/drawing/2014/main" id="{00000000-0008-0000-0600-000033000000}"/>
                    </a:ext>
                  </a:extLst>
                </xdr:cNvPr>
                <xdr:cNvGrpSpPr/>
              </xdr:nvGrpSpPr>
              <xdr:grpSpPr>
                <a:xfrm>
                  <a:off x="267433" y="267433"/>
                  <a:ext cx="32091923" cy="18452855"/>
                  <a:chOff x="267433" y="267433"/>
                  <a:chExt cx="32091923" cy="18452855"/>
                </a:xfrm>
              </xdr:grpSpPr>
              <xdr:grpSp>
                <xdr:nvGrpSpPr>
                  <xdr:cNvPr id="53" name="Group 52">
                    <a:extLst>
                      <a:ext uri="{FF2B5EF4-FFF2-40B4-BE49-F238E27FC236}">
                        <a16:creationId xmlns:a16="http://schemas.microsoft.com/office/drawing/2014/main" id="{00000000-0008-0000-0600-000035000000}"/>
                      </a:ext>
                    </a:extLst>
                  </xdr:cNvPr>
                  <xdr:cNvGrpSpPr/>
                </xdr:nvGrpSpPr>
                <xdr:grpSpPr>
                  <a:xfrm>
                    <a:off x="267433" y="267433"/>
                    <a:ext cx="32091923" cy="18452855"/>
                    <a:chOff x="272143" y="272143"/>
                    <a:chExt cx="32657143" cy="18777857"/>
                  </a:xfrm>
                </xdr:grpSpPr>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600-00003A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600-00003B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600-00003C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600-000037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9" name="Straight Connector 38">
                <a:extLst>
                  <a:ext uri="{FF2B5EF4-FFF2-40B4-BE49-F238E27FC236}">
                    <a16:creationId xmlns:a16="http://schemas.microsoft.com/office/drawing/2014/main" id="{00000000-0008-0000-0600-000027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600-000028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600-000029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600-00002A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600-00002B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600-00002C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600-00002D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600-00002E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a:extLst>
                  <a:ext uri="{FF2B5EF4-FFF2-40B4-BE49-F238E27FC236}">
                    <a16:creationId xmlns:a16="http://schemas.microsoft.com/office/drawing/2014/main" id="{00000000-0008-0000-0600-00002F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00000000-0008-0000-0600-000031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9" name="Group 8">
            <a:extLst>
              <a:ext uri="{FF2B5EF4-FFF2-40B4-BE49-F238E27FC236}">
                <a16:creationId xmlns:a16="http://schemas.microsoft.com/office/drawing/2014/main" id="{00000000-0008-0000-0600-000009000000}"/>
              </a:ext>
            </a:extLst>
          </xdr:cNvPr>
          <xdr:cNvGrpSpPr>
            <a:grpSpLocks noChangeAspect="1"/>
          </xdr:cNvGrpSpPr>
        </xdr:nvGrpSpPr>
        <xdr:grpSpPr>
          <a:xfrm>
            <a:off x="30810244" y="14798512"/>
            <a:ext cx="1489217" cy="1463040"/>
            <a:chOff x="13755938" y="6357717"/>
            <a:chExt cx="834896" cy="822834"/>
          </a:xfrm>
        </xdr:grpSpPr>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600-00000B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600-00000C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600-00000E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600-00000F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600-000010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600-000011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600-000012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600-000013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600-000015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600-000016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00000000-0008-0000-0600-000017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00000000-0008-0000-0600-000018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00000000-0008-0000-0600-000019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6" name="Oval 25">
              <a:extLst>
                <a:ext uri="{FF2B5EF4-FFF2-40B4-BE49-F238E27FC236}">
                  <a16:creationId xmlns:a16="http://schemas.microsoft.com/office/drawing/2014/main" id="{00000000-0008-0000-0600-00001A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7" name="Oval 26">
              <a:extLst>
                <a:ext uri="{FF2B5EF4-FFF2-40B4-BE49-F238E27FC236}">
                  <a16:creationId xmlns:a16="http://schemas.microsoft.com/office/drawing/2014/main" id="{00000000-0008-0000-0600-00001B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8" name="Rectangle 27">
              <a:extLst>
                <a:ext uri="{FF2B5EF4-FFF2-40B4-BE49-F238E27FC236}">
                  <a16:creationId xmlns:a16="http://schemas.microsoft.com/office/drawing/2014/main" id="{00000000-0008-0000-0600-00001C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9" name="Rectangle 28">
              <a:extLst>
                <a:ext uri="{FF2B5EF4-FFF2-40B4-BE49-F238E27FC236}">
                  <a16:creationId xmlns:a16="http://schemas.microsoft.com/office/drawing/2014/main" id="{00000000-0008-0000-0600-00001D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30" name="Rectangle 29">
              <a:extLst>
                <a:ext uri="{FF2B5EF4-FFF2-40B4-BE49-F238E27FC236}">
                  <a16:creationId xmlns:a16="http://schemas.microsoft.com/office/drawing/2014/main" id="{00000000-0008-0000-0600-00001E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31" name="Rectangle 30">
              <a:extLst>
                <a:ext uri="{FF2B5EF4-FFF2-40B4-BE49-F238E27FC236}">
                  <a16:creationId xmlns:a16="http://schemas.microsoft.com/office/drawing/2014/main" id="{00000000-0008-0000-0600-00001F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32" name="TextBox 7">
              <a:extLst>
                <a:ext uri="{FF2B5EF4-FFF2-40B4-BE49-F238E27FC236}">
                  <a16:creationId xmlns:a16="http://schemas.microsoft.com/office/drawing/2014/main" id="{00000000-0008-0000-0600-000020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9</xdr:col>
          <xdr:colOff>247650</xdr:colOff>
          <xdr:row>66</xdr:row>
          <xdr:rowOff>259080</xdr:rowOff>
        </xdr:to>
        <xdr:sp macro="" textlink="">
          <xdr:nvSpPr>
            <xdr:cNvPr id="3078" name="CommandButton2" hidden="1">
              <a:extLst>
                <a:ext uri="{63B3BB69-23CF-44E3-9099-C40C66FF867C}">
                  <a14:compatExt spid="_x0000_s3078"/>
                </a:ext>
                <a:ext uri="{FF2B5EF4-FFF2-40B4-BE49-F238E27FC236}">
                  <a16:creationId xmlns:a16="http://schemas.microsoft.com/office/drawing/2014/main" id="{00000000-0008-0000-06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16</xdr:col>
          <xdr:colOff>247650</xdr:colOff>
          <xdr:row>66</xdr:row>
          <xdr:rowOff>259080</xdr:rowOff>
        </xdr:to>
        <xdr:sp macro="" textlink="">
          <xdr:nvSpPr>
            <xdr:cNvPr id="3079" name="CommandButton1" hidden="1">
              <a:extLst>
                <a:ext uri="{63B3BB69-23CF-44E3-9099-C40C66FF867C}">
                  <a14:compatExt spid="_x0000_s3079"/>
                </a:ext>
                <a:ext uri="{FF2B5EF4-FFF2-40B4-BE49-F238E27FC236}">
                  <a16:creationId xmlns:a16="http://schemas.microsoft.com/office/drawing/2014/main" id="{00000000-0008-0000-06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23</xdr:col>
          <xdr:colOff>247650</xdr:colOff>
          <xdr:row>66</xdr:row>
          <xdr:rowOff>259080</xdr:rowOff>
        </xdr:to>
        <xdr:sp macro="" textlink="">
          <xdr:nvSpPr>
            <xdr:cNvPr id="3080" name="CommandButton3" hidden="1">
              <a:extLst>
                <a:ext uri="{63B3BB69-23CF-44E3-9099-C40C66FF867C}">
                  <a14:compatExt spid="_x0000_s3080"/>
                </a:ext>
                <a:ext uri="{FF2B5EF4-FFF2-40B4-BE49-F238E27FC236}">
                  <a16:creationId xmlns:a16="http://schemas.microsoft.com/office/drawing/2014/main" id="{00000000-0008-0000-06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30</xdr:col>
          <xdr:colOff>247650</xdr:colOff>
          <xdr:row>66</xdr:row>
          <xdr:rowOff>259080</xdr:rowOff>
        </xdr:to>
        <xdr:sp macro="" textlink="">
          <xdr:nvSpPr>
            <xdr:cNvPr id="3081" name="CommandButton4" hidden="1">
              <a:extLst>
                <a:ext uri="{63B3BB69-23CF-44E3-9099-C40C66FF867C}">
                  <a14:compatExt spid="_x0000_s3081"/>
                </a:ext>
                <a:ext uri="{FF2B5EF4-FFF2-40B4-BE49-F238E27FC236}">
                  <a16:creationId xmlns:a16="http://schemas.microsoft.com/office/drawing/2014/main" id="{00000000-0008-0000-06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65</xdr:row>
          <xdr:rowOff>0</xdr:rowOff>
        </xdr:from>
        <xdr:to>
          <xdr:col>37</xdr:col>
          <xdr:colOff>247650</xdr:colOff>
          <xdr:row>66</xdr:row>
          <xdr:rowOff>259080</xdr:rowOff>
        </xdr:to>
        <xdr:sp macro="" textlink="">
          <xdr:nvSpPr>
            <xdr:cNvPr id="3082" name="CommandButton5" hidden="1">
              <a:extLst>
                <a:ext uri="{63B3BB69-23CF-44E3-9099-C40C66FF867C}">
                  <a14:compatExt spid="_x0000_s3082"/>
                </a:ext>
                <a:ext uri="{FF2B5EF4-FFF2-40B4-BE49-F238E27FC236}">
                  <a16:creationId xmlns:a16="http://schemas.microsoft.com/office/drawing/2014/main" id="{00000000-0008-0000-06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8371967" cy="11853333"/>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371967" cy="1185333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DE%20Tools/Logic%20Diagrams/Logic%20Diagram%20Tool/Examples/Davis%20Hall%20CW%20System%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C-00 Symbols"/>
      <sheetName val="TC-01 Symbols"/>
      <sheetName val="TC-02 Symbols"/>
      <sheetName val="Blank"/>
      <sheetName val="Davis Hall CW 1 Loop"/>
      <sheetName val="System Diagram"/>
    </sheetNames>
    <sheetDataSet>
      <sheetData sheetId="0"/>
      <sheetData sheetId="1"/>
      <sheetData sheetId="2"/>
      <sheetData sheetId="3">
        <row r="66">
          <cell r="BC66" t="str">
            <v>D:\FDE Tools\Logic Diagrams\Logic Diagram Tool</v>
          </cell>
          <cell r="BD66"/>
          <cell r="BE66"/>
          <cell r="BF66"/>
          <cell r="BG66"/>
          <cell r="BH66"/>
          <cell r="BI66"/>
          <cell r="BJ66"/>
          <cell r="BK66"/>
          <cell r="BL66"/>
          <cell r="BM66"/>
          <cell r="BN66"/>
          <cell r="BO66"/>
          <cell r="BP66"/>
          <cell r="BQ66"/>
          <cell r="BR66"/>
          <cell r="BS66"/>
          <cell r="BT66"/>
          <cell r="BU66"/>
        </row>
        <row r="67">
          <cell r="BC67" t="str">
            <v>Logic Diagram Symbols v4.ppsx</v>
          </cell>
          <cell r="BD67"/>
          <cell r="BE67"/>
          <cell r="BF67"/>
          <cell r="BG67"/>
          <cell r="BH67"/>
          <cell r="BI67"/>
          <cell r="BJ67"/>
          <cell r="BK67"/>
          <cell r="BL67"/>
          <cell r="BM67"/>
          <cell r="BN67"/>
          <cell r="BO67"/>
          <cell r="BP67"/>
          <cell r="BQ67"/>
          <cell r="BR67"/>
          <cell r="BS67"/>
          <cell r="BT67"/>
          <cell r="BU67"/>
        </row>
      </sheetData>
      <sheetData sheetId="4"/>
      <sheetData sheetId="5"/>
      <sheetData sheetId="6"/>
    </sheetDataSet>
  </externalBook>
</externalLink>
</file>

<file path=xl/theme/theme1.xml><?xml version="1.0" encoding="utf-8"?>
<a:theme xmlns:a="http://schemas.openxmlformats.org/drawingml/2006/main" name="Office Theme">
  <a:themeElements>
    <a:clrScheme name="FDE Primary">
      <a:dk1>
        <a:srgbClr val="000000"/>
      </a:dk1>
      <a:lt1>
        <a:srgbClr val="FFFFFF"/>
      </a:lt1>
      <a:dk2>
        <a:srgbClr val="FFFFFF"/>
      </a:dk2>
      <a:lt2>
        <a:srgbClr val="000000"/>
      </a:lt2>
      <a:accent1>
        <a:srgbClr val="FF0000"/>
      </a:accent1>
      <a:accent2>
        <a:srgbClr val="FFFF00"/>
      </a:accent2>
      <a:accent3>
        <a:srgbClr val="FF9933"/>
      </a:accent3>
      <a:accent4>
        <a:srgbClr val="009900"/>
      </a:accent4>
      <a:accent5>
        <a:srgbClr val="0000FF"/>
      </a:accent5>
      <a:accent6>
        <a:srgbClr val="9933FF"/>
      </a:accent6>
      <a:hlink>
        <a:srgbClr val="00B0F0"/>
      </a:hlink>
      <a:folHlink>
        <a:srgbClr val="6565FF"/>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noFill/>
        <a:ln w="38100" cap="rnd">
          <a:solidFill>
            <a:schemeClr val="accent4"/>
          </a:solidFill>
        </a:ln>
      </a:spPr>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support.office.com/en-us/article/Turn-the-snap-to-grid-and-snap-to-object-options-on-or-off-817da2d4-40cc-4cff-b0de-1359ecbe95e3" TargetMode="External"/><Relationship Id="rId2" Type="http://schemas.openxmlformats.org/officeDocument/2006/relationships/hyperlink" Target="https://support.office.com/en-us/article/Change-a-theme-and-make-it-the-default-in-Word-or-Excel-c846f997-968e-4daa-b2d4-42bd2afef904" TargetMode="External"/><Relationship Id="rId1" Type="http://schemas.openxmlformats.org/officeDocument/2006/relationships/hyperlink" Target="https://acrobatusers.com/tutorials/how-to-create-a-custom-page-siz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2.xml"/><Relationship Id="rId7" Type="http://schemas.openxmlformats.org/officeDocument/2006/relationships/control" Target="../activeX/activeX2.xml"/><Relationship Id="rId12" Type="http://schemas.openxmlformats.org/officeDocument/2006/relationships/image" Target="../media/image9.emf"/><Relationship Id="rId2" Type="http://schemas.openxmlformats.org/officeDocument/2006/relationships/printerSettings" Target="../printerSettings/printerSettings2.bin"/><Relationship Id="rId1" Type="http://schemas.openxmlformats.org/officeDocument/2006/relationships/hyperlink" Target="../Logic%20Diagram%20Symbols%20v5.ppsx" TargetMode="External"/><Relationship Id="rId6" Type="http://schemas.openxmlformats.org/officeDocument/2006/relationships/image" Target="../media/image6.emf"/><Relationship Id="rId11" Type="http://schemas.openxmlformats.org/officeDocument/2006/relationships/control" Target="../activeX/activeX4.xml"/><Relationship Id="rId5" Type="http://schemas.openxmlformats.org/officeDocument/2006/relationships/control" Target="../activeX/activeX1.xml"/><Relationship Id="rId10" Type="http://schemas.openxmlformats.org/officeDocument/2006/relationships/image" Target="../media/image8.emf"/><Relationship Id="rId4" Type="http://schemas.openxmlformats.org/officeDocument/2006/relationships/vmlDrawing" Target="../drawings/vmlDrawing1.vml"/><Relationship Id="rId9" Type="http://schemas.openxmlformats.org/officeDocument/2006/relationships/control" Target="../activeX/activeX3.xml"/></Relationships>
</file>

<file path=xl/worksheets/_rels/sheet3.x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control" Target="../activeX/activeX9.xml"/><Relationship Id="rId3" Type="http://schemas.openxmlformats.org/officeDocument/2006/relationships/drawing" Target="../drawings/drawing3.xml"/><Relationship Id="rId7" Type="http://schemas.openxmlformats.org/officeDocument/2006/relationships/control" Target="../activeX/activeX6.xml"/><Relationship Id="rId12" Type="http://schemas.openxmlformats.org/officeDocument/2006/relationships/image" Target="../media/image15.emf"/><Relationship Id="rId2" Type="http://schemas.openxmlformats.org/officeDocument/2006/relationships/printerSettings" Target="../printerSettings/printerSettings3.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12.emf"/><Relationship Id="rId11" Type="http://schemas.openxmlformats.org/officeDocument/2006/relationships/control" Target="../activeX/activeX8.xml"/><Relationship Id="rId5" Type="http://schemas.openxmlformats.org/officeDocument/2006/relationships/control" Target="../activeX/activeX5.xml"/><Relationship Id="rId10" Type="http://schemas.openxmlformats.org/officeDocument/2006/relationships/image" Target="../media/image14.emf"/><Relationship Id="rId4" Type="http://schemas.openxmlformats.org/officeDocument/2006/relationships/vmlDrawing" Target="../drawings/vmlDrawing2.vml"/><Relationship Id="rId9" Type="http://schemas.openxmlformats.org/officeDocument/2006/relationships/control" Target="../activeX/activeX7.xml"/><Relationship Id="rId14" Type="http://schemas.openxmlformats.org/officeDocument/2006/relationships/image" Target="../media/image16.emf"/></Relationships>
</file>

<file path=xl/worksheets/_rels/sheet4.xml.rels><?xml version="1.0" encoding="UTF-8" standalone="yes"?>
<Relationships xmlns="http://schemas.openxmlformats.org/package/2006/relationships"><Relationship Id="rId8" Type="http://schemas.openxmlformats.org/officeDocument/2006/relationships/image" Target="../media/image18.emf"/><Relationship Id="rId13" Type="http://schemas.openxmlformats.org/officeDocument/2006/relationships/control" Target="../activeX/activeX14.xml"/><Relationship Id="rId3" Type="http://schemas.openxmlformats.org/officeDocument/2006/relationships/drawing" Target="../drawings/drawing4.xml"/><Relationship Id="rId7" Type="http://schemas.openxmlformats.org/officeDocument/2006/relationships/control" Target="../activeX/activeX11.xml"/><Relationship Id="rId12" Type="http://schemas.openxmlformats.org/officeDocument/2006/relationships/image" Target="../media/image20.emf"/><Relationship Id="rId2" Type="http://schemas.openxmlformats.org/officeDocument/2006/relationships/printerSettings" Target="../printerSettings/printerSettings4.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17.emf"/><Relationship Id="rId11" Type="http://schemas.openxmlformats.org/officeDocument/2006/relationships/control" Target="../activeX/activeX13.xml"/><Relationship Id="rId5" Type="http://schemas.openxmlformats.org/officeDocument/2006/relationships/control" Target="../activeX/activeX10.xml"/><Relationship Id="rId10" Type="http://schemas.openxmlformats.org/officeDocument/2006/relationships/image" Target="../media/image19.emf"/><Relationship Id="rId4" Type="http://schemas.openxmlformats.org/officeDocument/2006/relationships/vmlDrawing" Target="../drawings/vmlDrawing3.vml"/><Relationship Id="rId9" Type="http://schemas.openxmlformats.org/officeDocument/2006/relationships/control" Target="../activeX/activeX12.xml"/><Relationship Id="rId14" Type="http://schemas.openxmlformats.org/officeDocument/2006/relationships/image" Target="../media/image21.emf"/></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16.xml"/><Relationship Id="rId13" Type="http://schemas.openxmlformats.org/officeDocument/2006/relationships/image" Target="../media/image25.emf"/><Relationship Id="rId3" Type="http://schemas.openxmlformats.org/officeDocument/2006/relationships/printerSettings" Target="../printerSettings/printerSettings5.bin"/><Relationship Id="rId7" Type="http://schemas.openxmlformats.org/officeDocument/2006/relationships/image" Target="../media/image22.emf"/><Relationship Id="rId12" Type="http://schemas.openxmlformats.org/officeDocument/2006/relationships/control" Target="../activeX/activeX18.xml"/><Relationship Id="rId2" Type="http://schemas.openxmlformats.org/officeDocument/2006/relationships/hyperlink" Target="file:///C:\Users\dsellers\AppData\Roaming\Microsoft\Excel\Starting%20Point%20v1306077470057373933\Logic%20Diagram%20Symbols%20v1.ppsx" TargetMode="External"/><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control" Target="../activeX/activeX15.xml"/><Relationship Id="rId11" Type="http://schemas.openxmlformats.org/officeDocument/2006/relationships/image" Target="../media/image24.emf"/><Relationship Id="rId5" Type="http://schemas.openxmlformats.org/officeDocument/2006/relationships/vmlDrawing" Target="../drawings/vmlDrawing4.vml"/><Relationship Id="rId15" Type="http://schemas.openxmlformats.org/officeDocument/2006/relationships/image" Target="../media/image26.emf"/><Relationship Id="rId10" Type="http://schemas.openxmlformats.org/officeDocument/2006/relationships/control" Target="../activeX/activeX17.xml"/><Relationship Id="rId4" Type="http://schemas.openxmlformats.org/officeDocument/2006/relationships/drawing" Target="../drawings/drawing5.xml"/><Relationship Id="rId9" Type="http://schemas.openxmlformats.org/officeDocument/2006/relationships/image" Target="../media/image23.emf"/><Relationship Id="rId14" Type="http://schemas.openxmlformats.org/officeDocument/2006/relationships/control" Target="../activeX/activeX19.xml"/></Relationships>
</file>

<file path=xl/worksheets/_rels/sheet6.xml.rels><?xml version="1.0" encoding="UTF-8" standalone="yes"?>
<Relationships xmlns="http://schemas.openxmlformats.org/package/2006/relationships"><Relationship Id="rId8" Type="http://schemas.openxmlformats.org/officeDocument/2006/relationships/control" Target="../activeX/activeX21.xml"/><Relationship Id="rId13" Type="http://schemas.openxmlformats.org/officeDocument/2006/relationships/image" Target="../media/image30.emf"/><Relationship Id="rId3" Type="http://schemas.openxmlformats.org/officeDocument/2006/relationships/printerSettings" Target="../printerSettings/printerSettings6.bin"/><Relationship Id="rId7" Type="http://schemas.openxmlformats.org/officeDocument/2006/relationships/image" Target="../media/image27.emf"/><Relationship Id="rId12" Type="http://schemas.openxmlformats.org/officeDocument/2006/relationships/control" Target="../activeX/activeX23.xml"/><Relationship Id="rId2" Type="http://schemas.openxmlformats.org/officeDocument/2006/relationships/hyperlink" Target="file:///C:\Users\dsellers\AppData\Roaming\Microsoft\Excel\Starting%20Point%20v1306077470057373933\Logic%20Diagram%20Symbols%20v1.ppsx" TargetMode="External"/><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control" Target="../activeX/activeX20.xml"/><Relationship Id="rId11" Type="http://schemas.openxmlformats.org/officeDocument/2006/relationships/image" Target="../media/image29.emf"/><Relationship Id="rId5" Type="http://schemas.openxmlformats.org/officeDocument/2006/relationships/vmlDrawing" Target="../drawings/vmlDrawing5.vml"/><Relationship Id="rId15" Type="http://schemas.openxmlformats.org/officeDocument/2006/relationships/image" Target="../media/image31.emf"/><Relationship Id="rId10" Type="http://schemas.openxmlformats.org/officeDocument/2006/relationships/control" Target="../activeX/activeX22.xml"/><Relationship Id="rId4" Type="http://schemas.openxmlformats.org/officeDocument/2006/relationships/drawing" Target="../drawings/drawing6.xml"/><Relationship Id="rId9" Type="http://schemas.openxmlformats.org/officeDocument/2006/relationships/image" Target="../media/image28.emf"/><Relationship Id="rId14" Type="http://schemas.openxmlformats.org/officeDocument/2006/relationships/control" Target="../activeX/activeX24.xml"/></Relationships>
</file>

<file path=xl/worksheets/_rels/sheet7.xml.rels><?xml version="1.0" encoding="UTF-8" standalone="yes"?>
<Relationships xmlns="http://schemas.openxmlformats.org/package/2006/relationships"><Relationship Id="rId8" Type="http://schemas.openxmlformats.org/officeDocument/2006/relationships/image" Target="../media/image33.emf"/><Relationship Id="rId13" Type="http://schemas.openxmlformats.org/officeDocument/2006/relationships/control" Target="../activeX/activeX29.xml"/><Relationship Id="rId3" Type="http://schemas.openxmlformats.org/officeDocument/2006/relationships/drawing" Target="../drawings/drawing7.xml"/><Relationship Id="rId7" Type="http://schemas.openxmlformats.org/officeDocument/2006/relationships/control" Target="../activeX/activeX26.xml"/><Relationship Id="rId12" Type="http://schemas.openxmlformats.org/officeDocument/2006/relationships/image" Target="../media/image35.emf"/><Relationship Id="rId2" Type="http://schemas.openxmlformats.org/officeDocument/2006/relationships/printerSettings" Target="../printerSettings/printerSettings7.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32.emf"/><Relationship Id="rId11" Type="http://schemas.openxmlformats.org/officeDocument/2006/relationships/control" Target="../activeX/activeX28.xml"/><Relationship Id="rId5" Type="http://schemas.openxmlformats.org/officeDocument/2006/relationships/control" Target="../activeX/activeX25.xml"/><Relationship Id="rId10" Type="http://schemas.openxmlformats.org/officeDocument/2006/relationships/image" Target="../media/image34.emf"/><Relationship Id="rId4" Type="http://schemas.openxmlformats.org/officeDocument/2006/relationships/vmlDrawing" Target="../drawings/vmlDrawing6.vml"/><Relationship Id="rId9" Type="http://schemas.openxmlformats.org/officeDocument/2006/relationships/control" Target="../activeX/activeX27.xml"/><Relationship Id="rId14" Type="http://schemas.openxmlformats.org/officeDocument/2006/relationships/image" Target="../media/image36.emf"/></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P128"/>
  <sheetViews>
    <sheetView zoomScaleNormal="100" workbookViewId="0">
      <selection activeCell="A129" sqref="A129"/>
    </sheetView>
  </sheetViews>
  <sheetFormatPr defaultColWidth="8.91015625" defaultRowHeight="17.100000000000001" x14ac:dyDescent="0.8"/>
  <cols>
    <col min="1" max="1" width="3.78125" style="10" customWidth="1"/>
    <col min="2" max="2" width="2.78125" style="10" customWidth="1"/>
    <col min="3" max="3" width="15.78125" style="10" customWidth="1"/>
    <col min="4" max="16384" width="8.91015625" style="10"/>
  </cols>
  <sheetData>
    <row r="1" spans="1:16" s="8" customFormat="1" ht="138.75" customHeight="1" x14ac:dyDescent="0.8">
      <c r="A1" s="13"/>
      <c r="B1" s="13"/>
      <c r="C1" s="13"/>
      <c r="D1" s="14"/>
      <c r="E1" s="15"/>
      <c r="F1" s="13"/>
      <c r="G1" s="13"/>
      <c r="H1" s="13"/>
      <c r="I1" s="13"/>
      <c r="J1" s="13"/>
      <c r="K1" s="13"/>
      <c r="L1" s="13"/>
      <c r="M1" s="13"/>
      <c r="N1" s="13"/>
    </row>
    <row r="2" spans="1:16" s="9" customFormat="1" ht="19.5" customHeight="1" x14ac:dyDescent="0.8">
      <c r="A2" s="16" t="s">
        <v>30</v>
      </c>
      <c r="B2" s="16"/>
      <c r="C2" s="13"/>
      <c r="D2" s="17"/>
      <c r="E2" s="15"/>
      <c r="F2" s="13"/>
      <c r="G2" s="13"/>
      <c r="H2" s="13"/>
      <c r="I2" s="13"/>
      <c r="J2" s="13"/>
      <c r="K2" s="13"/>
      <c r="L2" s="13"/>
      <c r="M2" s="13"/>
      <c r="N2" s="13"/>
    </row>
    <row r="3" spans="1:16" s="9" customFormat="1" ht="19.5" customHeight="1" x14ac:dyDescent="0.8">
      <c r="A3" s="16" t="s">
        <v>52</v>
      </c>
      <c r="B3" s="16"/>
      <c r="C3" s="13"/>
      <c r="D3" s="17"/>
      <c r="E3" s="15"/>
      <c r="F3" s="13"/>
      <c r="G3" s="13"/>
      <c r="H3" s="13"/>
      <c r="I3" s="13"/>
      <c r="J3" s="13"/>
      <c r="K3" s="13"/>
      <c r="L3" s="13"/>
      <c r="M3" s="13"/>
      <c r="N3" s="13"/>
    </row>
    <row r="4" spans="1:16" s="9" customFormat="1" ht="18.3" x14ac:dyDescent="0.8">
      <c r="A4" s="18" t="s">
        <v>31</v>
      </c>
      <c r="B4" s="18"/>
      <c r="C4" s="13"/>
      <c r="D4" s="19"/>
      <c r="E4" s="15"/>
      <c r="F4" s="15"/>
      <c r="G4" s="13"/>
      <c r="H4" s="13"/>
      <c r="I4" s="13"/>
      <c r="J4" s="13"/>
      <c r="K4" s="13"/>
      <c r="L4" s="13"/>
      <c r="M4" s="13"/>
      <c r="N4" s="13"/>
    </row>
    <row r="5" spans="1:16" s="7" customFormat="1" ht="18.3" x14ac:dyDescent="0.8">
      <c r="A5" s="20" t="s">
        <v>32</v>
      </c>
      <c r="B5" s="20"/>
      <c r="C5" s="21"/>
      <c r="D5" s="75">
        <f ca="1">NOW()</f>
        <v>44237.414147569441</v>
      </c>
      <c r="E5" s="75"/>
      <c r="F5" s="75"/>
      <c r="G5" s="75"/>
      <c r="H5" s="22"/>
      <c r="I5" s="23"/>
      <c r="J5" s="22"/>
      <c r="K5" s="22"/>
      <c r="L5" s="22"/>
      <c r="M5" s="22"/>
      <c r="N5" s="24"/>
      <c r="O5" s="6"/>
      <c r="P5" s="6"/>
    </row>
    <row r="6" spans="1:16" s="7" customFormat="1" ht="18.3" x14ac:dyDescent="0.8">
      <c r="A6" s="20" t="s">
        <v>33</v>
      </c>
      <c r="B6" s="20"/>
      <c r="C6" s="21"/>
      <c r="D6" s="76" t="s">
        <v>44</v>
      </c>
      <c r="E6" s="76"/>
      <c r="F6" s="76"/>
      <c r="G6" s="76"/>
      <c r="H6" s="22"/>
      <c r="I6" s="23"/>
      <c r="J6" s="22"/>
      <c r="K6" s="22"/>
      <c r="L6" s="22"/>
      <c r="M6" s="22"/>
      <c r="N6" s="24"/>
      <c r="O6" s="6"/>
      <c r="P6" s="6"/>
    </row>
    <row r="7" spans="1:16" s="7" customFormat="1" ht="18.3" x14ac:dyDescent="0.8">
      <c r="A7" s="20" t="s">
        <v>34</v>
      </c>
      <c r="B7" s="20"/>
      <c r="C7" s="21"/>
      <c r="D7" s="77" t="s">
        <v>45</v>
      </c>
      <c r="E7" s="76"/>
      <c r="F7" s="76"/>
      <c r="G7" s="76"/>
      <c r="H7" s="22"/>
      <c r="I7" s="23"/>
      <c r="J7" s="22"/>
      <c r="K7" s="22"/>
      <c r="L7" s="22"/>
      <c r="M7" s="22"/>
      <c r="N7" s="24"/>
      <c r="O7" s="6"/>
      <c r="P7" s="6"/>
    </row>
    <row r="8" spans="1:16" s="7" customFormat="1" ht="18.3" x14ac:dyDescent="0.8">
      <c r="A8" s="20" t="s">
        <v>35</v>
      </c>
      <c r="B8" s="20"/>
      <c r="C8" s="21"/>
      <c r="D8" s="76" t="s">
        <v>46</v>
      </c>
      <c r="E8" s="76"/>
      <c r="F8" s="76"/>
      <c r="G8" s="76"/>
      <c r="H8" s="22"/>
      <c r="I8" s="23"/>
      <c r="J8" s="22"/>
      <c r="K8" s="22"/>
      <c r="L8" s="22"/>
      <c r="M8" s="22"/>
      <c r="N8" s="24"/>
      <c r="O8" s="6"/>
      <c r="P8" s="6"/>
    </row>
    <row r="9" spans="1:16" s="5" customFormat="1" ht="253.75" customHeight="1" x14ac:dyDescent="0.8">
      <c r="A9" s="78" t="s">
        <v>85</v>
      </c>
      <c r="B9" s="78"/>
      <c r="C9" s="78"/>
      <c r="D9" s="78"/>
      <c r="E9" s="78"/>
      <c r="F9" s="78"/>
      <c r="G9" s="78"/>
      <c r="H9" s="78"/>
      <c r="I9" s="78"/>
      <c r="J9" s="78"/>
      <c r="K9" s="78"/>
      <c r="L9" s="78"/>
      <c r="M9" s="78"/>
      <c r="N9" s="78"/>
      <c r="O9" s="78"/>
    </row>
    <row r="10" spans="1:16" s="34" customFormat="1" ht="18.3" x14ac:dyDescent="0.8">
      <c r="A10" s="28" t="s">
        <v>47</v>
      </c>
      <c r="B10" s="28"/>
      <c r="C10" s="29"/>
      <c r="D10" s="30"/>
      <c r="E10" s="30"/>
      <c r="F10" s="30"/>
      <c r="G10" s="31"/>
      <c r="H10" s="31"/>
      <c r="I10" s="31"/>
      <c r="J10" s="31"/>
      <c r="K10" s="31"/>
      <c r="L10" s="31"/>
      <c r="M10" s="31"/>
      <c r="N10" s="32"/>
      <c r="O10" s="31"/>
      <c r="P10" s="33"/>
    </row>
    <row r="11" spans="1:16" s="12" customFormat="1" ht="68.099999999999994" customHeight="1" x14ac:dyDescent="0.8">
      <c r="A11" s="25">
        <v>1</v>
      </c>
      <c r="B11" s="81" t="s">
        <v>36</v>
      </c>
      <c r="C11" s="81"/>
      <c r="D11" s="81"/>
      <c r="E11" s="81"/>
      <c r="F11" s="81"/>
      <c r="G11" s="81"/>
      <c r="H11" s="81"/>
      <c r="I11" s="81"/>
      <c r="J11" s="81"/>
      <c r="K11" s="81"/>
      <c r="L11" s="81"/>
      <c r="M11" s="81"/>
      <c r="N11" s="81"/>
    </row>
    <row r="12" spans="1:16" s="12" customFormat="1" ht="118" customHeight="1" x14ac:dyDescent="0.8">
      <c r="A12" s="25"/>
      <c r="B12" s="73" t="s">
        <v>102</v>
      </c>
      <c r="C12" s="73"/>
      <c r="D12" s="73"/>
      <c r="E12" s="73"/>
      <c r="F12" s="73"/>
      <c r="G12" s="73"/>
      <c r="H12" s="73"/>
      <c r="I12" s="73"/>
      <c r="J12" s="73"/>
      <c r="K12" s="73"/>
      <c r="L12" s="73"/>
      <c r="M12" s="73"/>
      <c r="N12" s="73"/>
    </row>
    <row r="13" spans="1:16" s="27" customFormat="1" ht="65.099999999999994" customHeight="1" x14ac:dyDescent="0.8">
      <c r="A13" s="40"/>
      <c r="B13" s="74" t="s">
        <v>64</v>
      </c>
      <c r="C13" s="74"/>
      <c r="D13" s="74"/>
      <c r="E13" s="74"/>
      <c r="F13" s="74"/>
      <c r="G13" s="74"/>
      <c r="H13" s="74"/>
      <c r="I13" s="74"/>
      <c r="J13" s="74"/>
      <c r="K13" s="74"/>
      <c r="L13" s="74"/>
      <c r="M13" s="74"/>
      <c r="N13" s="74"/>
    </row>
    <row r="14" spans="1:16" s="27" customFormat="1" ht="118" customHeight="1" x14ac:dyDescent="0.8">
      <c r="A14" s="39"/>
      <c r="B14" s="74" t="s">
        <v>66</v>
      </c>
      <c r="C14" s="74"/>
      <c r="D14" s="74"/>
      <c r="E14" s="74"/>
      <c r="F14" s="74"/>
      <c r="G14" s="74"/>
      <c r="H14" s="74"/>
      <c r="I14" s="74"/>
      <c r="J14" s="74"/>
      <c r="K14" s="74"/>
      <c r="L14" s="74"/>
      <c r="M14" s="74"/>
      <c r="N14" s="74"/>
    </row>
    <row r="15" spans="1:16" s="12" customFormat="1" ht="98.1" customHeight="1" x14ac:dyDescent="0.8">
      <c r="A15" s="25"/>
      <c r="B15" s="66" t="s">
        <v>65</v>
      </c>
      <c r="C15" s="66"/>
      <c r="D15" s="66"/>
      <c r="E15" s="66"/>
      <c r="F15" s="66"/>
      <c r="G15" s="66"/>
      <c r="H15" s="66"/>
      <c r="I15" s="66"/>
      <c r="J15" s="66"/>
      <c r="K15" s="66"/>
      <c r="L15" s="66"/>
      <c r="M15" s="66"/>
      <c r="N15" s="66"/>
    </row>
    <row r="16" spans="1:16" s="12" customFormat="1" ht="68.099999999999994" customHeight="1" x14ac:dyDescent="0.8">
      <c r="A16" s="25"/>
      <c r="B16" s="66" t="s">
        <v>67</v>
      </c>
      <c r="C16" s="66"/>
      <c r="D16" s="66"/>
      <c r="E16" s="66"/>
      <c r="F16" s="66"/>
      <c r="G16" s="66"/>
      <c r="H16" s="66"/>
      <c r="I16" s="66"/>
      <c r="J16" s="66"/>
      <c r="K16" s="66"/>
      <c r="L16" s="66"/>
      <c r="M16" s="66"/>
      <c r="N16" s="66"/>
    </row>
    <row r="17" spans="1:14" s="12" customFormat="1" ht="98.1" customHeight="1" x14ac:dyDescent="0.8">
      <c r="A17" s="67"/>
      <c r="B17" s="66" t="s">
        <v>68</v>
      </c>
      <c r="C17" s="66"/>
      <c r="D17" s="66"/>
      <c r="E17" s="66"/>
      <c r="F17" s="66"/>
      <c r="G17" s="66"/>
      <c r="H17" s="66"/>
      <c r="I17" s="66"/>
      <c r="J17" s="66"/>
      <c r="K17" s="66"/>
      <c r="L17" s="66"/>
      <c r="M17" s="66"/>
      <c r="N17" s="66"/>
    </row>
    <row r="18" spans="1:14" s="12" customFormat="1" x14ac:dyDescent="0.8">
      <c r="A18" s="67"/>
      <c r="B18" s="35"/>
      <c r="C18" s="36"/>
      <c r="D18" s="36"/>
      <c r="E18" s="36"/>
      <c r="F18" s="36"/>
      <c r="G18" s="36"/>
      <c r="H18" s="36"/>
      <c r="I18" s="36"/>
      <c r="J18" s="36"/>
      <c r="K18" s="36"/>
      <c r="L18" s="36"/>
      <c r="M18" s="36"/>
      <c r="N18" s="36"/>
    </row>
    <row r="19" spans="1:14" s="12" customFormat="1" ht="27" customHeight="1" x14ac:dyDescent="0.8">
      <c r="A19" s="67"/>
      <c r="B19" s="35"/>
      <c r="C19" s="36"/>
      <c r="D19" s="36"/>
      <c r="E19" s="36"/>
      <c r="F19" s="36"/>
      <c r="G19" s="36"/>
      <c r="H19" s="36"/>
      <c r="I19" s="36"/>
      <c r="J19" s="36"/>
      <c r="K19" s="36"/>
      <c r="L19" s="36"/>
      <c r="M19" s="36"/>
      <c r="N19" s="36"/>
    </row>
    <row r="20" spans="1:14" s="12" customFormat="1" ht="16.5" customHeight="1" x14ac:dyDescent="0.8">
      <c r="A20" s="67"/>
      <c r="B20" s="35"/>
      <c r="C20" s="36"/>
      <c r="D20" s="36"/>
      <c r="E20" s="36"/>
      <c r="F20" s="36"/>
      <c r="G20" s="36"/>
      <c r="H20" s="36"/>
      <c r="I20" s="36"/>
      <c r="J20" s="36"/>
      <c r="K20" s="36"/>
      <c r="L20" s="36"/>
      <c r="M20" s="36"/>
      <c r="N20" s="36"/>
    </row>
    <row r="21" spans="1:14" s="12" customFormat="1" ht="16.5" customHeight="1" x14ac:dyDescent="0.8">
      <c r="A21" s="67"/>
      <c r="B21" s="35"/>
      <c r="C21" s="36"/>
      <c r="D21" s="36"/>
      <c r="E21" s="36"/>
      <c r="F21" s="36"/>
      <c r="G21" s="36"/>
      <c r="H21" s="36"/>
      <c r="I21" s="36"/>
      <c r="J21" s="36"/>
      <c r="K21" s="36"/>
      <c r="L21" s="36"/>
      <c r="M21" s="36"/>
      <c r="N21" s="36"/>
    </row>
    <row r="22" spans="1:14" s="12" customFormat="1" ht="16.5" customHeight="1" x14ac:dyDescent="0.8">
      <c r="A22" s="67"/>
      <c r="B22" s="35"/>
      <c r="C22" s="36"/>
      <c r="D22" s="36"/>
      <c r="E22" s="36"/>
      <c r="F22" s="36"/>
      <c r="G22" s="36"/>
      <c r="H22" s="36"/>
      <c r="I22" s="36"/>
      <c r="J22" s="36"/>
      <c r="K22" s="36"/>
      <c r="L22" s="36"/>
      <c r="M22" s="36"/>
      <c r="N22" s="36"/>
    </row>
    <row r="23" spans="1:14" s="12" customFormat="1" ht="16.5" customHeight="1" x14ac:dyDescent="0.8">
      <c r="A23" s="67"/>
      <c r="B23" s="35"/>
      <c r="C23" s="36"/>
      <c r="D23" s="36"/>
      <c r="E23" s="36"/>
      <c r="F23" s="36"/>
      <c r="G23" s="36"/>
      <c r="H23" s="36"/>
      <c r="I23" s="36"/>
      <c r="J23" s="36"/>
      <c r="K23" s="36"/>
      <c r="L23" s="36"/>
      <c r="M23" s="36"/>
      <c r="N23" s="36"/>
    </row>
    <row r="24" spans="1:14" s="12" customFormat="1" ht="16.5" customHeight="1" x14ac:dyDescent="0.8">
      <c r="A24" s="67"/>
      <c r="B24" s="35"/>
      <c r="C24" s="36"/>
      <c r="D24" s="36"/>
      <c r="E24" s="36"/>
      <c r="F24" s="36"/>
      <c r="G24" s="36"/>
      <c r="H24" s="36"/>
      <c r="I24" s="36"/>
      <c r="J24" s="36"/>
      <c r="K24" s="36"/>
      <c r="L24" s="36"/>
      <c r="M24" s="36"/>
      <c r="N24" s="36"/>
    </row>
    <row r="25" spans="1:14" s="12" customFormat="1" ht="16.5" customHeight="1" x14ac:dyDescent="0.8">
      <c r="A25" s="67"/>
      <c r="B25" s="35"/>
      <c r="C25" s="36"/>
      <c r="D25" s="36"/>
      <c r="E25" s="36"/>
      <c r="F25" s="36"/>
      <c r="G25" s="36"/>
      <c r="H25" s="36"/>
      <c r="I25" s="36"/>
      <c r="J25" s="36"/>
      <c r="K25" s="36"/>
      <c r="L25" s="36"/>
      <c r="M25" s="36"/>
      <c r="N25" s="36"/>
    </row>
    <row r="26" spans="1:14" s="12" customFormat="1" ht="16.5" customHeight="1" x14ac:dyDescent="0.8">
      <c r="A26" s="67"/>
      <c r="B26" s="35"/>
      <c r="C26" s="36"/>
      <c r="D26" s="36"/>
      <c r="E26" s="36"/>
      <c r="F26" s="36"/>
      <c r="G26" s="36"/>
      <c r="H26" s="36"/>
      <c r="I26" s="36"/>
      <c r="J26" s="36"/>
      <c r="K26" s="36"/>
      <c r="L26" s="36"/>
      <c r="M26" s="36"/>
      <c r="N26" s="36"/>
    </row>
    <row r="27" spans="1:14" s="12" customFormat="1" ht="16.5" customHeight="1" x14ac:dyDescent="0.8">
      <c r="A27" s="67"/>
      <c r="B27" s="35"/>
      <c r="C27" s="36"/>
      <c r="D27" s="36"/>
      <c r="E27" s="36"/>
      <c r="F27" s="36"/>
      <c r="G27" s="36"/>
      <c r="H27" s="36"/>
      <c r="I27" s="36"/>
      <c r="J27" s="36"/>
      <c r="K27" s="36"/>
      <c r="L27" s="36"/>
      <c r="M27" s="36"/>
      <c r="N27" s="36"/>
    </row>
    <row r="28" spans="1:14" s="12" customFormat="1" ht="16.5" customHeight="1" x14ac:dyDescent="0.8">
      <c r="A28" s="67"/>
      <c r="B28" s="35"/>
      <c r="C28" s="36"/>
      <c r="D28" s="36"/>
      <c r="E28" s="36"/>
      <c r="F28" s="36"/>
      <c r="G28" s="36"/>
      <c r="H28" s="36"/>
      <c r="I28" s="36"/>
      <c r="J28" s="36"/>
      <c r="K28" s="36"/>
      <c r="L28" s="36"/>
      <c r="M28" s="36"/>
      <c r="N28" s="36"/>
    </row>
    <row r="29" spans="1:14" s="12" customFormat="1" ht="16.5" customHeight="1" x14ac:dyDescent="0.8">
      <c r="A29" s="67"/>
      <c r="B29" s="35"/>
      <c r="C29" s="36"/>
      <c r="D29" s="36"/>
      <c r="E29" s="36"/>
      <c r="F29" s="36"/>
      <c r="G29" s="36"/>
      <c r="H29" s="36"/>
      <c r="I29" s="36"/>
      <c r="J29" s="36"/>
      <c r="K29" s="36"/>
      <c r="L29" s="36"/>
      <c r="M29" s="36"/>
      <c r="N29" s="36"/>
    </row>
    <row r="30" spans="1:14" s="12" customFormat="1" ht="16.5" customHeight="1" x14ac:dyDescent="0.8">
      <c r="A30" s="67"/>
      <c r="B30" s="35"/>
      <c r="C30" s="36"/>
      <c r="D30" s="36"/>
      <c r="E30" s="36"/>
      <c r="F30" s="36"/>
      <c r="G30" s="36"/>
      <c r="H30" s="36"/>
      <c r="I30" s="36"/>
      <c r="J30" s="36"/>
      <c r="K30" s="36"/>
      <c r="L30" s="36"/>
      <c r="M30" s="36"/>
      <c r="N30" s="36"/>
    </row>
    <row r="31" spans="1:14" s="12" customFormat="1" ht="16.5" customHeight="1" x14ac:dyDescent="0.8">
      <c r="A31" s="67"/>
      <c r="B31" s="35"/>
      <c r="C31" s="36"/>
      <c r="D31" s="36"/>
      <c r="E31" s="36"/>
      <c r="F31" s="36"/>
      <c r="G31" s="36"/>
      <c r="H31" s="36"/>
      <c r="I31" s="36"/>
      <c r="J31" s="36"/>
      <c r="K31" s="36"/>
      <c r="L31" s="36"/>
      <c r="M31" s="36"/>
      <c r="N31" s="36"/>
    </row>
    <row r="32" spans="1:14" s="12" customFormat="1" ht="16.5" customHeight="1" x14ac:dyDescent="0.8">
      <c r="A32" s="67"/>
      <c r="B32" s="35"/>
      <c r="C32" s="36"/>
      <c r="D32" s="36"/>
      <c r="E32" s="36"/>
      <c r="F32" s="36"/>
      <c r="G32" s="36"/>
      <c r="H32" s="36"/>
      <c r="I32" s="36"/>
      <c r="J32" s="36"/>
      <c r="K32" s="36"/>
      <c r="L32" s="36"/>
      <c r="M32" s="36"/>
      <c r="N32" s="36"/>
    </row>
    <row r="33" spans="1:14" s="12" customFormat="1" ht="16.5" customHeight="1" x14ac:dyDescent="0.8">
      <c r="A33" s="67"/>
      <c r="B33" s="35"/>
      <c r="C33" s="36"/>
      <c r="D33" s="36"/>
      <c r="E33" s="36"/>
      <c r="F33" s="36"/>
      <c r="G33" s="36"/>
      <c r="H33" s="36"/>
      <c r="I33" s="36"/>
      <c r="J33" s="36"/>
      <c r="K33" s="36"/>
      <c r="L33" s="36"/>
      <c r="M33" s="36"/>
      <c r="N33" s="36"/>
    </row>
    <row r="34" spans="1:14" s="12" customFormat="1" ht="16.5" customHeight="1" x14ac:dyDescent="0.8">
      <c r="A34" s="67"/>
      <c r="B34" s="35"/>
      <c r="C34" s="36"/>
      <c r="D34" s="36"/>
      <c r="E34" s="36"/>
      <c r="F34" s="36"/>
      <c r="G34" s="36"/>
      <c r="H34" s="36"/>
      <c r="I34" s="36"/>
      <c r="J34" s="36"/>
      <c r="K34" s="36"/>
      <c r="L34" s="36"/>
      <c r="M34" s="36"/>
      <c r="N34" s="36"/>
    </row>
    <row r="35" spans="1:14" s="12" customFormat="1" ht="16.5" customHeight="1" x14ac:dyDescent="0.8">
      <c r="A35" s="67"/>
      <c r="B35" s="35"/>
      <c r="C35" s="36"/>
      <c r="D35" s="36"/>
      <c r="E35" s="36"/>
      <c r="F35" s="36"/>
      <c r="G35" s="36"/>
      <c r="H35" s="36"/>
      <c r="I35" s="36"/>
      <c r="J35" s="36"/>
      <c r="K35" s="36"/>
      <c r="L35" s="36"/>
      <c r="M35" s="36"/>
      <c r="N35" s="36"/>
    </row>
    <row r="36" spans="1:14" s="12" customFormat="1" ht="16.5" customHeight="1" x14ac:dyDescent="0.8">
      <c r="A36" s="67"/>
      <c r="B36" s="35"/>
      <c r="C36" s="36"/>
      <c r="D36" s="36"/>
      <c r="E36" s="36"/>
      <c r="F36" s="36"/>
      <c r="G36" s="36"/>
      <c r="H36" s="36"/>
      <c r="I36" s="36"/>
      <c r="J36" s="36"/>
      <c r="K36" s="36"/>
      <c r="L36" s="36"/>
      <c r="M36" s="36"/>
      <c r="N36" s="36"/>
    </row>
    <row r="37" spans="1:14" s="12" customFormat="1" ht="16.5" customHeight="1" x14ac:dyDescent="0.8">
      <c r="A37" s="67"/>
      <c r="B37" s="35"/>
      <c r="C37" s="36"/>
      <c r="D37" s="36"/>
      <c r="E37" s="36"/>
      <c r="F37" s="36"/>
      <c r="G37" s="36"/>
      <c r="H37" s="36"/>
      <c r="I37" s="36"/>
      <c r="J37" s="36"/>
      <c r="K37" s="36"/>
      <c r="L37" s="36"/>
      <c r="M37" s="36"/>
      <c r="N37" s="36"/>
    </row>
    <row r="38" spans="1:14" s="12" customFormat="1" ht="16.5" customHeight="1" x14ac:dyDescent="0.8">
      <c r="A38" s="67"/>
      <c r="B38" s="35"/>
      <c r="C38" s="36"/>
      <c r="D38" s="36"/>
      <c r="E38" s="36"/>
      <c r="F38" s="36"/>
      <c r="G38" s="36"/>
      <c r="H38" s="36"/>
      <c r="I38" s="36"/>
      <c r="J38" s="36"/>
      <c r="K38" s="36"/>
      <c r="L38" s="36"/>
      <c r="M38" s="36"/>
      <c r="N38" s="36"/>
    </row>
    <row r="39" spans="1:14" s="12" customFormat="1" ht="16.5" customHeight="1" x14ac:dyDescent="0.8">
      <c r="A39" s="67"/>
      <c r="B39" s="35"/>
      <c r="C39" s="36"/>
      <c r="D39" s="36"/>
      <c r="E39" s="36"/>
      <c r="F39" s="36"/>
      <c r="G39" s="36"/>
      <c r="H39" s="36"/>
      <c r="I39" s="36"/>
      <c r="J39" s="36"/>
      <c r="K39" s="36"/>
      <c r="L39" s="36"/>
      <c r="M39" s="36"/>
      <c r="N39" s="36"/>
    </row>
    <row r="40" spans="1:14" s="12" customFormat="1" ht="16.5" customHeight="1" x14ac:dyDescent="0.8">
      <c r="A40" s="67"/>
      <c r="B40" s="35"/>
      <c r="C40" s="36"/>
      <c r="D40" s="36"/>
      <c r="E40" s="36"/>
      <c r="F40" s="36"/>
      <c r="G40" s="36"/>
      <c r="H40" s="36"/>
      <c r="I40" s="36"/>
      <c r="J40" s="36"/>
      <c r="K40" s="36"/>
      <c r="L40" s="36"/>
      <c r="M40" s="36"/>
      <c r="N40" s="36"/>
    </row>
    <row r="41" spans="1:14" s="12" customFormat="1" ht="16.5" customHeight="1" x14ac:dyDescent="0.8">
      <c r="A41" s="67"/>
      <c r="B41" s="35"/>
      <c r="C41" s="36"/>
      <c r="D41" s="36"/>
      <c r="E41" s="36"/>
      <c r="F41" s="36"/>
      <c r="G41" s="36"/>
      <c r="H41" s="36"/>
      <c r="I41" s="36"/>
      <c r="J41" s="36"/>
      <c r="K41" s="36"/>
      <c r="L41" s="36"/>
      <c r="M41" s="36"/>
      <c r="N41" s="36"/>
    </row>
    <row r="42" spans="1:14" s="12" customFormat="1" ht="16.5" customHeight="1" x14ac:dyDescent="0.8">
      <c r="A42" s="67"/>
      <c r="B42" s="35"/>
      <c r="C42" s="36"/>
      <c r="D42" s="36"/>
      <c r="E42" s="36"/>
      <c r="F42" s="36"/>
      <c r="G42" s="36"/>
      <c r="H42" s="36"/>
      <c r="I42" s="36"/>
      <c r="J42" s="36"/>
      <c r="K42" s="36"/>
      <c r="L42" s="36"/>
      <c r="M42" s="36"/>
      <c r="N42" s="36"/>
    </row>
    <row r="43" spans="1:14" s="12" customFormat="1" ht="16.5" customHeight="1" x14ac:dyDescent="0.8">
      <c r="A43" s="67"/>
      <c r="B43" s="35"/>
      <c r="C43" s="36"/>
      <c r="D43" s="36"/>
      <c r="E43" s="36"/>
      <c r="F43" s="36"/>
      <c r="G43" s="36"/>
      <c r="H43" s="36"/>
      <c r="I43" s="36"/>
      <c r="J43" s="36"/>
      <c r="K43" s="36"/>
      <c r="L43" s="36"/>
      <c r="M43" s="36"/>
      <c r="N43" s="36"/>
    </row>
    <row r="44" spans="1:14" s="12" customFormat="1" ht="16.5" customHeight="1" x14ac:dyDescent="0.8">
      <c r="A44" s="67"/>
      <c r="B44" s="35"/>
      <c r="C44" s="36"/>
      <c r="D44" s="36"/>
      <c r="E44" s="36"/>
      <c r="F44" s="36"/>
      <c r="G44" s="36"/>
      <c r="H44" s="36"/>
      <c r="I44" s="36"/>
      <c r="J44" s="36"/>
      <c r="K44" s="36"/>
      <c r="L44" s="36"/>
      <c r="M44" s="36"/>
      <c r="N44" s="36"/>
    </row>
    <row r="45" spans="1:14" s="12" customFormat="1" ht="40" customHeight="1" x14ac:dyDescent="0.8">
      <c r="A45" s="67"/>
      <c r="B45" s="66" t="s">
        <v>37</v>
      </c>
      <c r="C45" s="66"/>
      <c r="D45" s="66"/>
      <c r="E45" s="66"/>
      <c r="F45" s="66"/>
      <c r="G45" s="66"/>
      <c r="H45" s="66"/>
      <c r="I45" s="66"/>
      <c r="J45" s="66"/>
      <c r="K45" s="66"/>
      <c r="L45" s="66"/>
      <c r="M45" s="66"/>
      <c r="N45" s="66"/>
    </row>
    <row r="46" spans="1:14" s="12" customFormat="1" ht="60" customHeight="1" x14ac:dyDescent="0.8">
      <c r="A46" s="67">
        <v>2</v>
      </c>
      <c r="B46" s="82" t="s">
        <v>103</v>
      </c>
      <c r="C46" s="82"/>
      <c r="D46" s="82"/>
      <c r="E46" s="82"/>
      <c r="F46" s="82"/>
      <c r="G46" s="82"/>
      <c r="H46" s="82"/>
      <c r="I46" s="82"/>
      <c r="J46" s="82"/>
      <c r="K46" s="82"/>
      <c r="L46" s="82"/>
      <c r="M46" s="82"/>
      <c r="N46" s="82"/>
    </row>
    <row r="47" spans="1:14" s="12" customFormat="1" x14ac:dyDescent="0.8">
      <c r="A47" s="67"/>
      <c r="B47" s="37"/>
      <c r="C47" s="37"/>
      <c r="D47" s="37"/>
      <c r="E47" s="37"/>
      <c r="F47" s="37"/>
      <c r="G47" s="37"/>
      <c r="H47" s="37"/>
      <c r="I47" s="37"/>
      <c r="J47" s="37"/>
      <c r="K47" s="37"/>
      <c r="L47" s="37"/>
      <c r="M47" s="37"/>
      <c r="N47" s="37"/>
    </row>
    <row r="48" spans="1:14" s="12" customFormat="1" x14ac:dyDescent="0.8">
      <c r="A48" s="67"/>
      <c r="B48" s="37"/>
      <c r="C48" s="37"/>
      <c r="D48" s="37"/>
      <c r="E48" s="37"/>
      <c r="F48" s="37"/>
      <c r="G48" s="37"/>
      <c r="H48" s="37"/>
      <c r="I48" s="37"/>
      <c r="J48" s="37"/>
      <c r="K48" s="37"/>
      <c r="L48" s="37"/>
      <c r="M48" s="37"/>
      <c r="N48" s="37"/>
    </row>
    <row r="49" spans="1:14" s="12" customFormat="1" x14ac:dyDescent="0.8">
      <c r="A49" s="67"/>
      <c r="B49" s="37"/>
      <c r="C49" s="37"/>
      <c r="D49" s="37"/>
      <c r="E49" s="37"/>
      <c r="F49" s="37"/>
      <c r="G49" s="37"/>
      <c r="H49" s="37"/>
      <c r="I49" s="37"/>
      <c r="J49" s="37"/>
      <c r="K49" s="37"/>
      <c r="L49" s="37"/>
      <c r="M49" s="37"/>
      <c r="N49" s="37"/>
    </row>
    <row r="50" spans="1:14" s="12" customFormat="1" x14ac:dyDescent="0.8">
      <c r="A50" s="67"/>
      <c r="B50" s="37"/>
      <c r="C50" s="37"/>
      <c r="D50" s="37"/>
      <c r="E50" s="37"/>
      <c r="F50" s="37"/>
      <c r="G50" s="37"/>
      <c r="H50" s="37"/>
      <c r="I50" s="37"/>
      <c r="J50" s="37"/>
      <c r="K50" s="37"/>
      <c r="L50" s="37"/>
      <c r="M50" s="37"/>
      <c r="N50" s="37"/>
    </row>
    <row r="51" spans="1:14" s="12" customFormat="1" x14ac:dyDescent="0.8">
      <c r="A51" s="67"/>
      <c r="B51" s="37"/>
      <c r="C51" s="37"/>
      <c r="D51" s="37"/>
      <c r="E51" s="37"/>
      <c r="F51" s="37"/>
      <c r="G51" s="37"/>
      <c r="H51" s="37"/>
      <c r="I51" s="37"/>
      <c r="J51" s="37"/>
      <c r="K51" s="37"/>
      <c r="L51" s="37"/>
      <c r="M51" s="37"/>
      <c r="N51" s="37"/>
    </row>
    <row r="52" spans="1:14" s="12" customFormat="1" x14ac:dyDescent="0.8">
      <c r="A52" s="67"/>
      <c r="B52" s="37"/>
      <c r="C52" s="37"/>
      <c r="D52" s="37"/>
      <c r="E52" s="37"/>
      <c r="F52" s="37"/>
      <c r="G52" s="37"/>
      <c r="H52" s="37"/>
      <c r="I52" s="37"/>
      <c r="J52" s="37"/>
      <c r="K52" s="37"/>
      <c r="L52" s="37"/>
      <c r="M52" s="37"/>
      <c r="N52" s="37"/>
    </row>
    <row r="53" spans="1:14" s="12" customFormat="1" x14ac:dyDescent="0.8">
      <c r="A53" s="67"/>
      <c r="B53" s="37"/>
      <c r="C53" s="37"/>
      <c r="D53" s="37"/>
      <c r="E53" s="37"/>
      <c r="F53" s="37"/>
      <c r="G53" s="37"/>
      <c r="H53" s="37"/>
      <c r="I53" s="37"/>
      <c r="J53" s="37"/>
      <c r="K53" s="37"/>
      <c r="L53" s="37"/>
      <c r="M53" s="37"/>
      <c r="N53" s="37"/>
    </row>
    <row r="54" spans="1:14" s="12" customFormat="1" x14ac:dyDescent="0.8">
      <c r="A54" s="67"/>
      <c r="B54" s="37"/>
      <c r="C54" s="37"/>
      <c r="D54" s="37"/>
      <c r="E54" s="37"/>
      <c r="F54" s="37"/>
      <c r="G54" s="37"/>
      <c r="H54" s="37"/>
      <c r="I54" s="37"/>
      <c r="J54" s="37"/>
      <c r="K54" s="37"/>
      <c r="L54" s="37"/>
      <c r="M54" s="37"/>
      <c r="N54" s="37"/>
    </row>
    <row r="55" spans="1:14" s="12" customFormat="1" x14ac:dyDescent="0.8">
      <c r="A55" s="67"/>
      <c r="B55" s="37"/>
      <c r="C55" s="37"/>
      <c r="D55" s="37"/>
      <c r="E55" s="37"/>
      <c r="F55" s="37"/>
      <c r="G55" s="37"/>
      <c r="H55" s="37"/>
      <c r="I55" s="37"/>
      <c r="J55" s="37"/>
      <c r="K55" s="37"/>
      <c r="L55" s="37"/>
      <c r="M55" s="37"/>
      <c r="N55" s="37"/>
    </row>
    <row r="56" spans="1:14" s="12" customFormat="1" x14ac:dyDescent="0.8">
      <c r="A56" s="67"/>
      <c r="B56" s="37"/>
      <c r="C56" s="37"/>
      <c r="D56" s="37"/>
      <c r="E56" s="37"/>
      <c r="F56" s="37"/>
      <c r="G56" s="37"/>
      <c r="H56" s="37"/>
      <c r="I56" s="37"/>
      <c r="J56" s="37"/>
      <c r="K56" s="37"/>
      <c r="L56" s="37"/>
      <c r="M56" s="37"/>
      <c r="N56" s="37"/>
    </row>
    <row r="57" spans="1:14" s="12" customFormat="1" x14ac:dyDescent="0.8">
      <c r="A57" s="67"/>
      <c r="B57" s="37"/>
      <c r="C57" s="37"/>
      <c r="D57" s="37"/>
      <c r="E57" s="37"/>
      <c r="F57" s="37"/>
      <c r="G57" s="37"/>
      <c r="H57" s="37"/>
      <c r="I57" s="37"/>
      <c r="J57" s="37"/>
      <c r="K57" s="37"/>
      <c r="L57" s="37"/>
      <c r="M57" s="37"/>
      <c r="N57" s="37"/>
    </row>
    <row r="58" spans="1:14" s="12" customFormat="1" x14ac:dyDescent="0.8">
      <c r="A58" s="67"/>
      <c r="B58" s="37"/>
      <c r="C58" s="37"/>
      <c r="D58" s="37"/>
      <c r="E58" s="37"/>
      <c r="F58" s="37"/>
      <c r="G58" s="37"/>
      <c r="H58" s="37"/>
      <c r="I58" s="37"/>
      <c r="J58" s="37"/>
      <c r="K58" s="37"/>
      <c r="L58" s="37"/>
      <c r="M58" s="37"/>
      <c r="N58" s="37"/>
    </row>
    <row r="59" spans="1:14" s="12" customFormat="1" x14ac:dyDescent="0.8">
      <c r="A59" s="67"/>
      <c r="B59" s="37"/>
      <c r="C59" s="37"/>
      <c r="D59" s="37"/>
      <c r="E59" s="37"/>
      <c r="F59" s="37"/>
      <c r="G59" s="37"/>
      <c r="H59" s="37"/>
      <c r="I59" s="37"/>
      <c r="J59" s="37"/>
      <c r="K59" s="37"/>
      <c r="L59" s="37"/>
      <c r="M59" s="37"/>
      <c r="N59" s="37"/>
    </row>
    <row r="60" spans="1:14" s="12" customFormat="1" x14ac:dyDescent="0.8">
      <c r="A60" s="67"/>
      <c r="B60" s="37"/>
      <c r="C60" s="37"/>
      <c r="D60" s="37"/>
      <c r="E60" s="37"/>
      <c r="F60" s="37"/>
      <c r="G60" s="37"/>
      <c r="H60" s="37"/>
      <c r="I60" s="37"/>
      <c r="J60" s="37"/>
      <c r="K60" s="37"/>
      <c r="L60" s="37"/>
      <c r="M60" s="37"/>
      <c r="N60" s="37"/>
    </row>
    <row r="61" spans="1:14" s="12" customFormat="1" x14ac:dyDescent="0.8">
      <c r="A61" s="67"/>
      <c r="B61" s="37"/>
      <c r="C61" s="37"/>
      <c r="D61" s="37"/>
      <c r="E61" s="37"/>
      <c r="F61" s="37"/>
      <c r="G61" s="37"/>
      <c r="H61" s="37"/>
      <c r="I61" s="37"/>
      <c r="J61" s="37"/>
      <c r="K61" s="37"/>
      <c r="L61" s="37"/>
      <c r="M61" s="37"/>
      <c r="N61" s="37"/>
    </row>
    <row r="62" spans="1:14" s="12" customFormat="1" x14ac:dyDescent="0.8">
      <c r="A62" s="67"/>
      <c r="B62" s="37"/>
      <c r="C62" s="37"/>
      <c r="D62" s="37"/>
      <c r="E62" s="37"/>
      <c r="F62" s="37"/>
      <c r="G62" s="37"/>
      <c r="H62" s="37"/>
      <c r="I62" s="37"/>
      <c r="J62" s="37"/>
      <c r="K62" s="37"/>
      <c r="L62" s="37"/>
      <c r="M62" s="37"/>
      <c r="N62" s="37"/>
    </row>
    <row r="63" spans="1:14" s="12" customFormat="1" x14ac:dyDescent="0.8">
      <c r="A63" s="67"/>
      <c r="B63" s="37"/>
      <c r="C63" s="37"/>
      <c r="D63" s="37"/>
      <c r="E63" s="37"/>
      <c r="F63" s="37"/>
      <c r="G63" s="37"/>
      <c r="H63" s="37"/>
      <c r="I63" s="37"/>
      <c r="J63" s="37"/>
      <c r="K63" s="37"/>
      <c r="L63" s="37"/>
      <c r="M63" s="37"/>
      <c r="N63" s="37"/>
    </row>
    <row r="64" spans="1:14" s="12" customFormat="1" x14ac:dyDescent="0.8">
      <c r="A64" s="67"/>
      <c r="B64" s="37"/>
      <c r="C64" s="37"/>
      <c r="D64" s="37"/>
      <c r="E64" s="37"/>
      <c r="F64" s="37"/>
      <c r="G64" s="37"/>
      <c r="H64" s="37"/>
      <c r="I64" s="37"/>
      <c r="J64" s="37"/>
      <c r="K64" s="37"/>
      <c r="L64" s="37"/>
      <c r="M64" s="37"/>
      <c r="N64" s="37"/>
    </row>
    <row r="65" spans="1:14" s="12" customFormat="1" x14ac:dyDescent="0.8">
      <c r="A65" s="67"/>
      <c r="B65" s="37"/>
      <c r="C65" s="37"/>
      <c r="D65" s="37"/>
      <c r="E65" s="37"/>
      <c r="F65" s="37"/>
      <c r="G65" s="37"/>
      <c r="H65" s="37"/>
      <c r="I65" s="37"/>
      <c r="J65" s="37"/>
      <c r="K65" s="37"/>
      <c r="L65" s="37"/>
      <c r="M65" s="37"/>
      <c r="N65" s="37"/>
    </row>
    <row r="66" spans="1:14" s="12" customFormat="1" x14ac:dyDescent="0.8">
      <c r="A66" s="67"/>
      <c r="B66" s="37"/>
      <c r="C66" s="37"/>
      <c r="D66" s="37"/>
      <c r="E66" s="37"/>
      <c r="F66" s="37"/>
      <c r="G66" s="37"/>
      <c r="H66" s="37"/>
      <c r="I66" s="37"/>
      <c r="J66" s="37"/>
      <c r="K66" s="37"/>
      <c r="L66" s="37"/>
      <c r="M66" s="37"/>
      <c r="N66" s="37"/>
    </row>
    <row r="67" spans="1:14" s="12" customFormat="1" x14ac:dyDescent="0.8">
      <c r="A67" s="67"/>
      <c r="B67" s="37"/>
      <c r="C67" s="37"/>
      <c r="D67" s="37"/>
      <c r="E67" s="37"/>
      <c r="F67" s="37"/>
      <c r="G67" s="37"/>
      <c r="H67" s="37"/>
      <c r="I67" s="37"/>
      <c r="J67" s="37"/>
      <c r="K67" s="37"/>
      <c r="L67" s="37"/>
      <c r="M67" s="37"/>
      <c r="N67" s="37"/>
    </row>
    <row r="68" spans="1:14" s="12" customFormat="1" x14ac:dyDescent="0.8">
      <c r="A68" s="67"/>
      <c r="B68" s="37"/>
      <c r="C68" s="37"/>
      <c r="D68" s="37"/>
      <c r="E68" s="37"/>
      <c r="F68" s="37"/>
      <c r="G68" s="37"/>
      <c r="H68" s="37"/>
      <c r="I68" s="37"/>
      <c r="J68" s="37"/>
      <c r="K68" s="37"/>
      <c r="L68" s="37"/>
      <c r="M68" s="37"/>
      <c r="N68" s="37"/>
    </row>
    <row r="69" spans="1:14" s="12" customFormat="1" x14ac:dyDescent="0.8">
      <c r="A69" s="67"/>
      <c r="B69" s="37"/>
      <c r="C69" s="37"/>
      <c r="D69" s="37"/>
      <c r="E69" s="37"/>
      <c r="F69" s="37"/>
      <c r="G69" s="37"/>
      <c r="H69" s="37"/>
      <c r="I69" s="37"/>
      <c r="J69" s="37"/>
      <c r="K69" s="37"/>
      <c r="L69" s="37"/>
      <c r="M69" s="37"/>
      <c r="N69" s="37"/>
    </row>
    <row r="70" spans="1:14" s="12" customFormat="1" x14ac:dyDescent="0.8">
      <c r="A70" s="67"/>
      <c r="B70" s="37"/>
      <c r="C70" s="37"/>
      <c r="D70" s="37"/>
      <c r="E70" s="37"/>
      <c r="F70" s="37"/>
      <c r="G70" s="37"/>
      <c r="H70" s="37"/>
      <c r="I70" s="37"/>
      <c r="J70" s="37"/>
      <c r="K70" s="37"/>
      <c r="L70" s="37"/>
      <c r="M70" s="37"/>
      <c r="N70" s="37"/>
    </row>
    <row r="71" spans="1:14" s="12" customFormat="1" ht="60" customHeight="1" x14ac:dyDescent="0.8">
      <c r="A71" s="67"/>
      <c r="B71" s="66" t="s">
        <v>59</v>
      </c>
      <c r="C71" s="66"/>
      <c r="D71" s="66"/>
      <c r="E71" s="66"/>
      <c r="F71" s="66"/>
      <c r="G71" s="66"/>
      <c r="H71" s="66"/>
      <c r="I71" s="66"/>
      <c r="J71" s="66"/>
      <c r="K71" s="66"/>
      <c r="L71" s="66"/>
      <c r="M71" s="66"/>
      <c r="N71" s="66"/>
    </row>
    <row r="72" spans="1:14" s="12" customFormat="1" ht="105" customHeight="1" x14ac:dyDescent="0.8">
      <c r="A72" s="67"/>
      <c r="B72" s="66" t="s">
        <v>60</v>
      </c>
      <c r="C72" s="66"/>
      <c r="D72" s="66"/>
      <c r="E72" s="66"/>
      <c r="F72" s="66"/>
      <c r="G72" s="66"/>
      <c r="H72" s="66"/>
      <c r="I72" s="66"/>
      <c r="J72" s="66"/>
      <c r="K72" s="66"/>
      <c r="L72" s="66"/>
      <c r="M72" s="66"/>
      <c r="N72" s="66"/>
    </row>
    <row r="73" spans="1:14" s="12" customFormat="1" ht="72" customHeight="1" x14ac:dyDescent="0.8">
      <c r="A73" s="67"/>
      <c r="B73" s="66" t="s">
        <v>62</v>
      </c>
      <c r="C73" s="66"/>
      <c r="D73" s="66"/>
      <c r="E73" s="66"/>
      <c r="F73" s="66"/>
      <c r="G73" s="66"/>
      <c r="H73" s="66"/>
      <c r="I73" s="66"/>
      <c r="J73" s="66"/>
      <c r="K73" s="66"/>
      <c r="L73" s="66"/>
      <c r="M73" s="66"/>
      <c r="N73" s="66"/>
    </row>
    <row r="74" spans="1:14" s="12" customFormat="1" ht="58" customHeight="1" x14ac:dyDescent="0.8">
      <c r="A74" s="67"/>
      <c r="B74" s="66" t="s">
        <v>63</v>
      </c>
      <c r="C74" s="66"/>
      <c r="D74" s="66"/>
      <c r="E74" s="66"/>
      <c r="F74" s="66"/>
      <c r="G74" s="66"/>
      <c r="H74" s="66"/>
      <c r="I74" s="66"/>
      <c r="J74" s="66"/>
      <c r="K74" s="66"/>
      <c r="L74" s="66"/>
      <c r="M74" s="66"/>
      <c r="N74" s="66"/>
    </row>
    <row r="75" spans="1:14" s="12" customFormat="1" ht="58" customHeight="1" x14ac:dyDescent="0.8">
      <c r="A75" s="67"/>
      <c r="B75" s="66" t="s">
        <v>61</v>
      </c>
      <c r="C75" s="66"/>
      <c r="D75" s="66"/>
      <c r="E75" s="66"/>
      <c r="F75" s="66"/>
      <c r="G75" s="66"/>
      <c r="H75" s="66"/>
      <c r="I75" s="66"/>
      <c r="J75" s="66"/>
      <c r="K75" s="66"/>
      <c r="L75" s="66"/>
      <c r="M75" s="66"/>
      <c r="N75" s="66"/>
    </row>
    <row r="76" spans="1:14" s="27" customFormat="1" ht="20.100000000000001" customHeight="1" x14ac:dyDescent="0.8">
      <c r="A76" s="67">
        <v>3</v>
      </c>
      <c r="B76" s="72" t="s">
        <v>38</v>
      </c>
      <c r="C76" s="72"/>
      <c r="D76" s="72"/>
      <c r="E76" s="72"/>
      <c r="F76" s="72"/>
      <c r="G76" s="72"/>
      <c r="H76" s="72"/>
      <c r="I76" s="72"/>
      <c r="J76" s="72"/>
      <c r="K76" s="72"/>
      <c r="L76" s="72"/>
      <c r="M76" s="72"/>
      <c r="N76" s="72"/>
    </row>
    <row r="77" spans="1:14" s="12" customFormat="1" x14ac:dyDescent="0.8">
      <c r="A77" s="67"/>
      <c r="B77" s="35"/>
      <c r="C77" s="79"/>
      <c r="D77" s="79"/>
      <c r="E77" s="79"/>
      <c r="F77" s="79"/>
      <c r="G77" s="79"/>
      <c r="H77" s="79"/>
      <c r="I77" s="79"/>
      <c r="J77" s="79"/>
      <c r="K77" s="79"/>
      <c r="L77" s="79"/>
      <c r="M77" s="79"/>
      <c r="N77" s="79"/>
    </row>
    <row r="78" spans="1:14" s="12" customFormat="1" x14ac:dyDescent="0.8">
      <c r="A78" s="67"/>
      <c r="B78" s="35"/>
      <c r="C78" s="79"/>
      <c r="D78" s="79"/>
      <c r="E78" s="79"/>
      <c r="F78" s="79"/>
      <c r="G78" s="79"/>
      <c r="H78" s="79"/>
      <c r="I78" s="79"/>
      <c r="J78" s="79"/>
      <c r="K78" s="79"/>
      <c r="L78" s="79"/>
      <c r="M78" s="79"/>
      <c r="N78" s="79"/>
    </row>
    <row r="79" spans="1:14" s="12" customFormat="1" x14ac:dyDescent="0.8">
      <c r="A79" s="67"/>
      <c r="B79" s="35"/>
      <c r="C79" s="79"/>
      <c r="D79" s="79"/>
      <c r="E79" s="79"/>
      <c r="F79" s="79"/>
      <c r="G79" s="79"/>
      <c r="H79" s="79"/>
      <c r="I79" s="79"/>
      <c r="J79" s="79"/>
      <c r="K79" s="79"/>
      <c r="L79" s="79"/>
      <c r="M79" s="79"/>
      <c r="N79" s="79"/>
    </row>
    <row r="80" spans="1:14" s="12" customFormat="1" x14ac:dyDescent="0.8">
      <c r="A80" s="67"/>
      <c r="B80" s="35"/>
      <c r="C80" s="79"/>
      <c r="D80" s="79"/>
      <c r="E80" s="79"/>
      <c r="F80" s="79"/>
      <c r="G80" s="79"/>
      <c r="H80" s="79"/>
      <c r="I80" s="79"/>
      <c r="J80" s="79"/>
      <c r="K80" s="79"/>
      <c r="L80" s="79"/>
      <c r="M80" s="79"/>
      <c r="N80" s="79"/>
    </row>
    <row r="81" spans="1:14" s="12" customFormat="1" x14ac:dyDescent="0.8">
      <c r="A81" s="67"/>
      <c r="B81" s="35"/>
      <c r="C81" s="79"/>
      <c r="D81" s="79"/>
      <c r="E81" s="79"/>
      <c r="F81" s="79"/>
      <c r="G81" s="79"/>
      <c r="H81" s="79"/>
      <c r="I81" s="79"/>
      <c r="J81" s="79"/>
      <c r="K81" s="79"/>
      <c r="L81" s="79"/>
      <c r="M81" s="79"/>
      <c r="N81" s="79"/>
    </row>
    <row r="82" spans="1:14" s="12" customFormat="1" x14ac:dyDescent="0.8">
      <c r="A82" s="67"/>
      <c r="B82" s="35"/>
      <c r="C82" s="79"/>
      <c r="D82" s="79"/>
      <c r="E82" s="79"/>
      <c r="F82" s="79"/>
      <c r="G82" s="79"/>
      <c r="H82" s="79"/>
      <c r="I82" s="79"/>
      <c r="J82" s="79"/>
      <c r="K82" s="79"/>
      <c r="L82" s="79"/>
      <c r="M82" s="79"/>
      <c r="N82" s="79"/>
    </row>
    <row r="83" spans="1:14" s="12" customFormat="1" x14ac:dyDescent="0.8">
      <c r="A83" s="67"/>
      <c r="B83" s="35"/>
      <c r="C83" s="79"/>
      <c r="D83" s="79"/>
      <c r="E83" s="79"/>
      <c r="F83" s="79"/>
      <c r="G83" s="79"/>
      <c r="H83" s="79"/>
      <c r="I83" s="79"/>
      <c r="J83" s="79"/>
      <c r="K83" s="79"/>
      <c r="L83" s="79"/>
      <c r="M83" s="79"/>
      <c r="N83" s="79"/>
    </row>
    <row r="84" spans="1:14" s="12" customFormat="1" x14ac:dyDescent="0.8">
      <c r="A84" s="67"/>
      <c r="B84" s="35"/>
      <c r="C84" s="79"/>
      <c r="D84" s="79"/>
      <c r="E84" s="79"/>
      <c r="F84" s="79"/>
      <c r="G84" s="79"/>
      <c r="H84" s="79"/>
      <c r="I84" s="79"/>
      <c r="J84" s="79"/>
      <c r="K84" s="79"/>
      <c r="L84" s="79"/>
      <c r="M84" s="79"/>
      <c r="N84" s="79"/>
    </row>
    <row r="85" spans="1:14" s="12" customFormat="1" x14ac:dyDescent="0.8">
      <c r="A85" s="67"/>
      <c r="B85" s="35"/>
      <c r="C85" s="79"/>
      <c r="D85" s="79"/>
      <c r="E85" s="79"/>
      <c r="F85" s="79"/>
      <c r="G85" s="79"/>
      <c r="H85" s="79"/>
      <c r="I85" s="79"/>
      <c r="J85" s="79"/>
      <c r="K85" s="79"/>
      <c r="L85" s="79"/>
      <c r="M85" s="79"/>
      <c r="N85" s="79"/>
    </row>
    <row r="86" spans="1:14" s="12" customFormat="1" x14ac:dyDescent="0.8">
      <c r="A86" s="67"/>
      <c r="B86" s="35"/>
      <c r="C86" s="79"/>
      <c r="D86" s="79"/>
      <c r="E86" s="79"/>
      <c r="F86" s="79"/>
      <c r="G86" s="79"/>
      <c r="H86" s="79"/>
      <c r="I86" s="79"/>
      <c r="J86" s="79"/>
      <c r="K86" s="79"/>
      <c r="L86" s="79"/>
      <c r="M86" s="79"/>
      <c r="N86" s="79"/>
    </row>
    <row r="87" spans="1:14" s="12" customFormat="1" x14ac:dyDescent="0.8">
      <c r="A87" s="67"/>
      <c r="B87" s="35"/>
      <c r="C87" s="79"/>
      <c r="D87" s="79"/>
      <c r="E87" s="79"/>
      <c r="F87" s="79"/>
      <c r="G87" s="79"/>
      <c r="H87" s="79"/>
      <c r="I87" s="79"/>
      <c r="J87" s="79"/>
      <c r="K87" s="79"/>
      <c r="L87" s="79"/>
      <c r="M87" s="79"/>
      <c r="N87" s="79"/>
    </row>
    <row r="88" spans="1:14" s="12" customFormat="1" x14ac:dyDescent="0.8">
      <c r="A88" s="67"/>
      <c r="B88" s="35"/>
      <c r="C88" s="79"/>
      <c r="D88" s="79"/>
      <c r="E88" s="79"/>
      <c r="F88" s="79"/>
      <c r="G88" s="79"/>
      <c r="H88" s="79"/>
      <c r="I88" s="79"/>
      <c r="J88" s="79"/>
      <c r="K88" s="79"/>
      <c r="L88" s="79"/>
      <c r="M88" s="79"/>
      <c r="N88" s="79"/>
    </row>
    <row r="89" spans="1:14" s="12" customFormat="1" x14ac:dyDescent="0.8">
      <c r="A89" s="67"/>
      <c r="B89" s="35"/>
      <c r="C89" s="79"/>
      <c r="D89" s="79"/>
      <c r="E89" s="79"/>
      <c r="F89" s="79"/>
      <c r="G89" s="79"/>
      <c r="H89" s="79"/>
      <c r="I89" s="79"/>
      <c r="J89" s="79"/>
      <c r="K89" s="79"/>
      <c r="L89" s="79"/>
      <c r="M89" s="79"/>
      <c r="N89" s="79"/>
    </row>
    <row r="90" spans="1:14" s="12" customFormat="1" x14ac:dyDescent="0.8">
      <c r="A90" s="67"/>
      <c r="B90" s="35"/>
      <c r="C90" s="79"/>
      <c r="D90" s="79"/>
      <c r="E90" s="79"/>
      <c r="F90" s="79"/>
      <c r="G90" s="79"/>
      <c r="H90" s="79"/>
      <c r="I90" s="79"/>
      <c r="J90" s="79"/>
      <c r="K90" s="79"/>
      <c r="L90" s="79"/>
      <c r="M90" s="79"/>
      <c r="N90" s="79"/>
    </row>
    <row r="91" spans="1:14" s="12" customFormat="1" x14ac:dyDescent="0.8">
      <c r="A91" s="67"/>
      <c r="B91" s="35"/>
      <c r="C91" s="79"/>
      <c r="D91" s="79"/>
      <c r="E91" s="79"/>
      <c r="F91" s="79"/>
      <c r="G91" s="79"/>
      <c r="H91" s="79"/>
      <c r="I91" s="79"/>
      <c r="J91" s="79"/>
      <c r="K91" s="79"/>
      <c r="L91" s="79"/>
      <c r="M91" s="79"/>
      <c r="N91" s="79"/>
    </row>
    <row r="92" spans="1:14" s="12" customFormat="1" ht="16.5" customHeight="1" x14ac:dyDescent="0.8">
      <c r="A92" s="67"/>
      <c r="B92" s="35"/>
      <c r="C92" s="79"/>
      <c r="D92" s="79"/>
      <c r="E92" s="79"/>
      <c r="F92" s="79"/>
      <c r="G92" s="79"/>
      <c r="H92" s="79"/>
      <c r="I92" s="79"/>
      <c r="J92" s="79"/>
      <c r="K92" s="79"/>
      <c r="L92" s="79"/>
      <c r="M92" s="79"/>
      <c r="N92" s="79"/>
    </row>
    <row r="93" spans="1:14" s="12" customFormat="1" ht="16.5" customHeight="1" x14ac:dyDescent="0.8">
      <c r="A93" s="67"/>
      <c r="B93" s="35"/>
      <c r="C93" s="79"/>
      <c r="D93" s="79"/>
      <c r="E93" s="79"/>
      <c r="F93" s="79"/>
      <c r="G93" s="79"/>
      <c r="H93" s="79"/>
      <c r="I93" s="79"/>
      <c r="J93" s="79"/>
      <c r="K93" s="79"/>
      <c r="L93" s="79"/>
      <c r="M93" s="79"/>
      <c r="N93" s="79"/>
    </row>
    <row r="94" spans="1:14" s="12" customFormat="1" ht="16.5" customHeight="1" x14ac:dyDescent="0.8">
      <c r="A94" s="67"/>
      <c r="B94" s="35"/>
      <c r="C94" s="79"/>
      <c r="D94" s="79"/>
      <c r="E94" s="79"/>
      <c r="F94" s="79"/>
      <c r="G94" s="79"/>
      <c r="H94" s="79"/>
      <c r="I94" s="79"/>
      <c r="J94" s="79"/>
      <c r="K94" s="79"/>
      <c r="L94" s="79"/>
      <c r="M94" s="79"/>
      <c r="N94" s="79"/>
    </row>
    <row r="95" spans="1:14" s="12" customFormat="1" ht="16.5" customHeight="1" x14ac:dyDescent="0.8">
      <c r="A95" s="67"/>
      <c r="B95" s="35"/>
      <c r="C95" s="79"/>
      <c r="D95" s="79"/>
      <c r="E95" s="79"/>
      <c r="F95" s="79"/>
      <c r="G95" s="79"/>
      <c r="H95" s="79"/>
      <c r="I95" s="79"/>
      <c r="J95" s="79"/>
      <c r="K95" s="79"/>
      <c r="L95" s="79"/>
      <c r="M95" s="79"/>
      <c r="N95" s="79"/>
    </row>
    <row r="96" spans="1:14" s="12" customFormat="1" ht="16.5" customHeight="1" x14ac:dyDescent="0.8">
      <c r="A96" s="67"/>
      <c r="B96" s="35"/>
      <c r="C96" s="79"/>
      <c r="D96" s="79"/>
      <c r="E96" s="79"/>
      <c r="F96" s="79"/>
      <c r="G96" s="79"/>
      <c r="H96" s="79"/>
      <c r="I96" s="79"/>
      <c r="J96" s="79"/>
      <c r="K96" s="79"/>
      <c r="L96" s="79"/>
      <c r="M96" s="79"/>
      <c r="N96" s="79"/>
    </row>
    <row r="97" spans="1:14" s="12" customFormat="1" ht="16.5" customHeight="1" x14ac:dyDescent="0.8">
      <c r="A97" s="67"/>
      <c r="B97" s="35"/>
      <c r="C97" s="79"/>
      <c r="D97" s="79"/>
      <c r="E97" s="79"/>
      <c r="F97" s="79"/>
      <c r="G97" s="79"/>
      <c r="H97" s="79"/>
      <c r="I97" s="79"/>
      <c r="J97" s="79"/>
      <c r="K97" s="79"/>
      <c r="L97" s="79"/>
      <c r="M97" s="79"/>
      <c r="N97" s="79"/>
    </row>
    <row r="98" spans="1:14" s="12" customFormat="1" ht="16.5" customHeight="1" x14ac:dyDescent="0.8">
      <c r="A98" s="67"/>
      <c r="B98" s="35"/>
      <c r="C98" s="79"/>
      <c r="D98" s="79"/>
      <c r="E98" s="79"/>
      <c r="F98" s="79"/>
      <c r="G98" s="79"/>
      <c r="H98" s="79"/>
      <c r="I98" s="79"/>
      <c r="J98" s="79"/>
      <c r="K98" s="79"/>
      <c r="L98" s="79"/>
      <c r="M98" s="79"/>
      <c r="N98" s="79"/>
    </row>
    <row r="99" spans="1:14" s="12" customFormat="1" ht="16.5" customHeight="1" x14ac:dyDescent="0.8">
      <c r="A99" s="67"/>
      <c r="B99" s="35"/>
      <c r="C99" s="79"/>
      <c r="D99" s="79"/>
      <c r="E99" s="79"/>
      <c r="F99" s="79"/>
      <c r="G99" s="79"/>
      <c r="H99" s="79"/>
      <c r="I99" s="79"/>
      <c r="J99" s="79"/>
      <c r="K99" s="79"/>
      <c r="L99" s="79"/>
      <c r="M99" s="79"/>
      <c r="N99" s="79"/>
    </row>
    <row r="100" spans="1:14" s="12" customFormat="1" ht="16.5" customHeight="1" x14ac:dyDescent="0.8">
      <c r="A100" s="67"/>
      <c r="B100" s="35"/>
      <c r="C100" s="79"/>
      <c r="D100" s="79"/>
      <c r="E100" s="79"/>
      <c r="F100" s="79"/>
      <c r="G100" s="79"/>
      <c r="H100" s="79"/>
      <c r="I100" s="79"/>
      <c r="J100" s="79"/>
      <c r="K100" s="79"/>
      <c r="L100" s="79"/>
      <c r="M100" s="79"/>
      <c r="N100" s="79"/>
    </row>
    <row r="101" spans="1:14" s="12" customFormat="1" ht="16.5" customHeight="1" x14ac:dyDescent="0.8">
      <c r="A101" s="67"/>
      <c r="B101" s="35"/>
      <c r="C101" s="79"/>
      <c r="D101" s="79"/>
      <c r="E101" s="79"/>
      <c r="F101" s="79"/>
      <c r="G101" s="79"/>
      <c r="H101" s="79"/>
      <c r="I101" s="79"/>
      <c r="J101" s="79"/>
      <c r="K101" s="79"/>
      <c r="L101" s="79"/>
      <c r="M101" s="79"/>
      <c r="N101" s="79"/>
    </row>
    <row r="102" spans="1:14" s="12" customFormat="1" ht="16.5" customHeight="1" x14ac:dyDescent="0.8">
      <c r="A102" s="67"/>
      <c r="B102" s="35"/>
      <c r="C102" s="79"/>
      <c r="D102" s="79"/>
      <c r="E102" s="79"/>
      <c r="F102" s="79"/>
      <c r="G102" s="79"/>
      <c r="H102" s="79"/>
      <c r="I102" s="79"/>
      <c r="J102" s="79"/>
      <c r="K102" s="79"/>
      <c r="L102" s="79"/>
      <c r="M102" s="79"/>
      <c r="N102" s="79"/>
    </row>
    <row r="103" spans="1:14" s="12" customFormat="1" ht="16.5" customHeight="1" x14ac:dyDescent="0.8">
      <c r="A103" s="67"/>
      <c r="B103" s="35"/>
      <c r="C103" s="79"/>
      <c r="D103" s="79"/>
      <c r="E103" s="79"/>
      <c r="F103" s="79"/>
      <c r="G103" s="79"/>
      <c r="H103" s="79"/>
      <c r="I103" s="79"/>
      <c r="J103" s="79"/>
      <c r="K103" s="79"/>
      <c r="L103" s="79"/>
      <c r="M103" s="79"/>
      <c r="N103" s="79"/>
    </row>
    <row r="104" spans="1:14" s="12" customFormat="1" ht="17.25" customHeight="1" thickBot="1" x14ac:dyDescent="0.85">
      <c r="A104" s="67"/>
      <c r="B104" s="35"/>
      <c r="C104" s="79"/>
      <c r="D104" s="79"/>
      <c r="E104" s="79"/>
      <c r="F104" s="79"/>
      <c r="G104" s="79"/>
      <c r="H104" s="79"/>
      <c r="I104" s="79"/>
      <c r="J104" s="79"/>
      <c r="K104" s="79"/>
      <c r="L104" s="79"/>
      <c r="M104" s="79"/>
      <c r="N104" s="79"/>
    </row>
    <row r="105" spans="1:14" s="12" customFormat="1" ht="17.25" customHeight="1" thickBot="1" x14ac:dyDescent="0.85">
      <c r="A105" s="67"/>
      <c r="B105" s="11">
        <v>1</v>
      </c>
      <c r="C105" s="74" t="s">
        <v>39</v>
      </c>
      <c r="D105" s="74"/>
      <c r="E105" s="74"/>
      <c r="F105" s="74"/>
      <c r="G105" s="74"/>
      <c r="H105" s="74"/>
      <c r="I105" s="74"/>
      <c r="J105" s="74"/>
      <c r="K105" s="74"/>
      <c r="L105" s="74"/>
      <c r="M105" s="74"/>
      <c r="N105" s="74"/>
    </row>
    <row r="106" spans="1:14" s="12" customFormat="1" ht="72" customHeight="1" thickBot="1" x14ac:dyDescent="0.85">
      <c r="A106" s="67"/>
      <c r="B106" s="38"/>
      <c r="C106" s="74"/>
      <c r="D106" s="74"/>
      <c r="E106" s="74"/>
      <c r="F106" s="74"/>
      <c r="G106" s="74"/>
      <c r="H106" s="74"/>
      <c r="I106" s="74"/>
      <c r="J106" s="74"/>
      <c r="K106" s="74"/>
      <c r="L106" s="74"/>
      <c r="M106" s="74"/>
      <c r="N106" s="74"/>
    </row>
    <row r="107" spans="1:14" s="12" customFormat="1" ht="17.25" customHeight="1" thickBot="1" x14ac:dyDescent="0.85">
      <c r="A107" s="67"/>
      <c r="B107" s="11">
        <v>2</v>
      </c>
      <c r="C107" s="68" t="s">
        <v>41</v>
      </c>
      <c r="D107" s="69"/>
      <c r="E107" s="69"/>
      <c r="F107" s="69"/>
      <c r="G107" s="69"/>
      <c r="H107" s="69"/>
      <c r="I107" s="69"/>
      <c r="J107" s="69"/>
      <c r="K107" s="69"/>
      <c r="L107" s="69"/>
      <c r="M107" s="69"/>
      <c r="N107" s="69"/>
    </row>
    <row r="108" spans="1:14" s="12" customFormat="1" ht="40" customHeight="1" thickBot="1" x14ac:dyDescent="0.85">
      <c r="A108" s="67"/>
      <c r="B108" s="38"/>
      <c r="C108" s="69"/>
      <c r="D108" s="69"/>
      <c r="E108" s="69"/>
      <c r="F108" s="69"/>
      <c r="G108" s="69"/>
      <c r="H108" s="69"/>
      <c r="I108" s="69"/>
      <c r="J108" s="69"/>
      <c r="K108" s="69"/>
      <c r="L108" s="69"/>
      <c r="M108" s="69"/>
      <c r="N108" s="69"/>
    </row>
    <row r="109" spans="1:14" s="12" customFormat="1" ht="17.25" customHeight="1" thickBot="1" x14ac:dyDescent="0.85">
      <c r="A109" s="67"/>
      <c r="B109" s="11">
        <v>3</v>
      </c>
      <c r="C109" s="66" t="s">
        <v>40</v>
      </c>
      <c r="D109" s="66"/>
      <c r="E109" s="66"/>
      <c r="F109" s="66"/>
      <c r="G109" s="66"/>
      <c r="H109" s="66"/>
      <c r="I109" s="66"/>
      <c r="J109" s="66"/>
      <c r="K109" s="66"/>
      <c r="L109" s="66"/>
      <c r="M109" s="66"/>
      <c r="N109" s="66"/>
    </row>
    <row r="110" spans="1:14" s="12" customFormat="1" ht="32.1" customHeight="1" thickBot="1" x14ac:dyDescent="0.85">
      <c r="A110" s="67"/>
      <c r="B110" s="38"/>
      <c r="C110" s="66"/>
      <c r="D110" s="66"/>
      <c r="E110" s="66"/>
      <c r="F110" s="66"/>
      <c r="G110" s="66"/>
      <c r="H110" s="66"/>
      <c r="I110" s="66"/>
      <c r="J110" s="66"/>
      <c r="K110" s="66"/>
      <c r="L110" s="66"/>
      <c r="M110" s="66"/>
      <c r="N110" s="66"/>
    </row>
    <row r="111" spans="1:14" s="12" customFormat="1" ht="17.25" customHeight="1" thickBot="1" x14ac:dyDescent="0.85">
      <c r="A111" s="67"/>
      <c r="B111" s="11">
        <v>4</v>
      </c>
      <c r="C111" s="68" t="s">
        <v>42</v>
      </c>
      <c r="D111" s="69"/>
      <c r="E111" s="69"/>
      <c r="F111" s="69"/>
      <c r="G111" s="69"/>
      <c r="H111" s="69"/>
      <c r="I111" s="69"/>
      <c r="J111" s="69"/>
      <c r="K111" s="69"/>
      <c r="L111" s="69"/>
      <c r="M111" s="69"/>
      <c r="N111" s="69"/>
    </row>
    <row r="112" spans="1:14" s="12" customFormat="1" ht="125.1" customHeight="1" thickBot="1" x14ac:dyDescent="0.85">
      <c r="A112" s="67"/>
      <c r="B112" s="38"/>
      <c r="C112" s="69"/>
      <c r="D112" s="69"/>
      <c r="E112" s="69"/>
      <c r="F112" s="69"/>
      <c r="G112" s="69"/>
      <c r="H112" s="69"/>
      <c r="I112" s="69"/>
      <c r="J112" s="69"/>
      <c r="K112" s="69"/>
      <c r="L112" s="69"/>
      <c r="M112" s="69"/>
      <c r="N112" s="69"/>
    </row>
    <row r="113" spans="1:14" s="12" customFormat="1" ht="17.25" customHeight="1" thickBot="1" x14ac:dyDescent="0.85">
      <c r="A113" s="67"/>
      <c r="B113" s="11">
        <v>5</v>
      </c>
      <c r="C113" s="70" t="s">
        <v>43</v>
      </c>
      <c r="D113" s="69"/>
      <c r="E113" s="69"/>
      <c r="F113" s="69"/>
      <c r="G113" s="69"/>
      <c r="H113" s="69"/>
      <c r="I113" s="69"/>
      <c r="J113" s="69"/>
      <c r="K113" s="69"/>
      <c r="L113" s="69"/>
      <c r="M113" s="69"/>
      <c r="N113" s="69"/>
    </row>
    <row r="114" spans="1:14" s="12" customFormat="1" ht="16.5" customHeight="1" x14ac:dyDescent="0.8">
      <c r="A114" s="67"/>
      <c r="B114" s="38"/>
      <c r="C114" s="69"/>
      <c r="D114" s="69"/>
      <c r="E114" s="69"/>
      <c r="F114" s="69"/>
      <c r="G114" s="69"/>
      <c r="H114" s="69"/>
      <c r="I114" s="69"/>
      <c r="J114" s="69"/>
      <c r="K114" s="69"/>
      <c r="L114" s="69"/>
      <c r="M114" s="69"/>
      <c r="N114" s="69"/>
    </row>
    <row r="115" spans="1:14" s="12" customFormat="1" ht="16.5" customHeight="1" x14ac:dyDescent="0.8">
      <c r="A115" s="67"/>
      <c r="B115" s="38"/>
      <c r="C115" s="69"/>
      <c r="D115" s="69"/>
      <c r="E115" s="69"/>
      <c r="F115" s="69"/>
      <c r="G115" s="69"/>
      <c r="H115" s="69"/>
      <c r="I115" s="69"/>
      <c r="J115" s="69"/>
      <c r="K115" s="69"/>
      <c r="L115" s="69"/>
      <c r="M115" s="69"/>
      <c r="N115" s="69"/>
    </row>
    <row r="116" spans="1:14" s="12" customFormat="1" ht="108" customHeight="1" thickBot="1" x14ac:dyDescent="0.85">
      <c r="A116" s="67"/>
      <c r="B116" s="38"/>
      <c r="C116" s="66" t="s">
        <v>69</v>
      </c>
      <c r="D116" s="66"/>
      <c r="E116" s="66"/>
      <c r="F116" s="66"/>
      <c r="G116" s="66"/>
      <c r="H116" s="66"/>
      <c r="I116" s="66"/>
      <c r="J116" s="66"/>
      <c r="K116" s="66"/>
      <c r="L116" s="66"/>
      <c r="M116" s="66"/>
      <c r="N116" s="66"/>
    </row>
    <row r="117" spans="1:14" s="12" customFormat="1" ht="17.25" customHeight="1" thickBot="1" x14ac:dyDescent="0.85">
      <c r="A117" s="67"/>
      <c r="B117" s="11">
        <v>6</v>
      </c>
      <c r="C117" s="71" t="s">
        <v>48</v>
      </c>
      <c r="D117" s="71"/>
      <c r="E117" s="71"/>
      <c r="F117" s="71"/>
      <c r="G117" s="71"/>
      <c r="H117" s="71"/>
      <c r="I117" s="71"/>
      <c r="J117" s="71"/>
      <c r="K117" s="71"/>
      <c r="L117" s="71"/>
      <c r="M117" s="71"/>
      <c r="N117" s="71"/>
    </row>
    <row r="118" spans="1:14" s="12" customFormat="1" ht="75" customHeight="1" thickBot="1" x14ac:dyDescent="0.85">
      <c r="A118" s="67"/>
      <c r="B118" s="38"/>
      <c r="C118" s="71"/>
      <c r="D118" s="71"/>
      <c r="E118" s="71"/>
      <c r="F118" s="71"/>
      <c r="G118" s="71"/>
      <c r="H118" s="71"/>
      <c r="I118" s="71"/>
      <c r="J118" s="71"/>
      <c r="K118" s="71"/>
      <c r="L118" s="71"/>
      <c r="M118" s="71"/>
      <c r="N118" s="71"/>
    </row>
    <row r="119" spans="1:14" s="12" customFormat="1" ht="17.25" customHeight="1" thickBot="1" x14ac:dyDescent="0.85">
      <c r="A119" s="67"/>
      <c r="B119" s="11">
        <v>7</v>
      </c>
      <c r="C119" s="66" t="s">
        <v>49</v>
      </c>
      <c r="D119" s="66"/>
      <c r="E119" s="66"/>
      <c r="F119" s="66"/>
      <c r="G119" s="66"/>
      <c r="H119" s="66"/>
      <c r="I119" s="66"/>
      <c r="J119" s="66"/>
      <c r="K119" s="66"/>
      <c r="L119" s="66"/>
      <c r="M119" s="66"/>
      <c r="N119" s="66"/>
    </row>
    <row r="120" spans="1:14" s="12" customFormat="1" ht="48" customHeight="1" x14ac:dyDescent="0.8">
      <c r="A120" s="67"/>
      <c r="B120" s="38"/>
      <c r="C120" s="66"/>
      <c r="D120" s="66"/>
      <c r="E120" s="66"/>
      <c r="F120" s="66"/>
      <c r="G120" s="66"/>
      <c r="H120" s="66"/>
      <c r="I120" s="66"/>
      <c r="J120" s="66"/>
      <c r="K120" s="66"/>
      <c r="L120" s="66"/>
      <c r="M120" s="66"/>
      <c r="N120" s="66"/>
    </row>
    <row r="121" spans="1:14" s="12" customFormat="1" ht="90" customHeight="1" thickBot="1" x14ac:dyDescent="0.85">
      <c r="A121" s="67"/>
      <c r="B121" s="38"/>
      <c r="C121" s="66" t="s">
        <v>70</v>
      </c>
      <c r="D121" s="66"/>
      <c r="E121" s="66"/>
      <c r="F121" s="66"/>
      <c r="G121" s="66"/>
      <c r="H121" s="66"/>
      <c r="I121" s="66"/>
      <c r="J121" s="66"/>
      <c r="K121" s="66"/>
      <c r="L121" s="66"/>
      <c r="M121" s="66"/>
      <c r="N121" s="66"/>
    </row>
    <row r="122" spans="1:14" s="12" customFormat="1" ht="17.25" customHeight="1" thickBot="1" x14ac:dyDescent="0.85">
      <c r="A122" s="67"/>
      <c r="B122" s="11">
        <v>8</v>
      </c>
      <c r="C122" s="66" t="s">
        <v>50</v>
      </c>
      <c r="D122" s="66"/>
      <c r="E122" s="66"/>
      <c r="F122" s="66"/>
      <c r="G122" s="66"/>
      <c r="H122" s="66"/>
      <c r="I122" s="66"/>
      <c r="J122" s="66"/>
      <c r="K122" s="66"/>
      <c r="L122" s="66"/>
      <c r="M122" s="66"/>
      <c r="N122" s="66"/>
    </row>
    <row r="123" spans="1:14" s="12" customFormat="1" ht="65.099999999999994" customHeight="1" x14ac:dyDescent="0.8">
      <c r="A123" s="67"/>
      <c r="B123" s="38"/>
      <c r="C123" s="66"/>
      <c r="D123" s="66"/>
      <c r="E123" s="66"/>
      <c r="F123" s="66"/>
      <c r="G123" s="66"/>
      <c r="H123" s="66"/>
      <c r="I123" s="66"/>
      <c r="J123" s="66"/>
      <c r="K123" s="66"/>
      <c r="L123" s="66"/>
      <c r="M123" s="66"/>
      <c r="N123" s="66"/>
    </row>
    <row r="124" spans="1:14" s="12" customFormat="1" ht="108" customHeight="1" thickBot="1" x14ac:dyDescent="0.85">
      <c r="A124" s="67"/>
      <c r="B124" s="38"/>
      <c r="C124" s="66" t="s">
        <v>71</v>
      </c>
      <c r="D124" s="66"/>
      <c r="E124" s="66"/>
      <c r="F124" s="66"/>
      <c r="G124" s="66"/>
      <c r="H124" s="66"/>
      <c r="I124" s="66"/>
      <c r="J124" s="66"/>
      <c r="K124" s="66"/>
      <c r="L124" s="66"/>
      <c r="M124" s="66"/>
      <c r="N124" s="66"/>
    </row>
    <row r="125" spans="1:14" s="12" customFormat="1" ht="17.399999999999999" thickBot="1" x14ac:dyDescent="0.85">
      <c r="A125" s="67"/>
      <c r="B125" s="11">
        <v>9</v>
      </c>
      <c r="C125" s="66" t="s">
        <v>53</v>
      </c>
      <c r="D125" s="66"/>
      <c r="E125" s="66"/>
      <c r="F125" s="66"/>
      <c r="G125" s="66"/>
      <c r="H125" s="66"/>
      <c r="I125" s="66"/>
      <c r="J125" s="66"/>
      <c r="K125" s="66"/>
      <c r="L125" s="66"/>
      <c r="M125" s="66"/>
      <c r="N125" s="66"/>
    </row>
    <row r="126" spans="1:14" s="12" customFormat="1" ht="48" customHeight="1" x14ac:dyDescent="0.8">
      <c r="A126" s="67"/>
      <c r="B126" s="26"/>
      <c r="C126" s="66"/>
      <c r="D126" s="66"/>
      <c r="E126" s="66"/>
      <c r="F126" s="66"/>
      <c r="G126" s="66"/>
      <c r="H126" s="66"/>
      <c r="I126" s="66"/>
      <c r="J126" s="66"/>
      <c r="K126" s="66"/>
      <c r="L126" s="66"/>
      <c r="M126" s="66"/>
      <c r="N126" s="66"/>
    </row>
    <row r="127" spans="1:14" ht="192.6" customHeight="1" x14ac:dyDescent="0.8">
      <c r="A127" s="49">
        <v>4</v>
      </c>
      <c r="B127" s="80" t="s">
        <v>104</v>
      </c>
      <c r="C127" s="80"/>
      <c r="D127" s="80"/>
      <c r="E127" s="80"/>
      <c r="F127" s="80"/>
      <c r="G127" s="80"/>
      <c r="H127" s="80"/>
      <c r="I127" s="80"/>
      <c r="J127" s="80"/>
      <c r="K127" s="80"/>
      <c r="L127" s="80"/>
      <c r="M127" s="80"/>
      <c r="N127" s="80"/>
    </row>
    <row r="128" spans="1:14" x14ac:dyDescent="0.8">
      <c r="A128" s="64" t="s">
        <v>105</v>
      </c>
      <c r="B128" s="65"/>
      <c r="C128" s="65"/>
      <c r="D128" s="65"/>
      <c r="E128" s="65"/>
      <c r="F128" s="65"/>
      <c r="G128" s="65"/>
      <c r="H128" s="65"/>
      <c r="I128" s="65"/>
      <c r="J128" s="65"/>
      <c r="K128" s="65"/>
      <c r="L128" s="65"/>
      <c r="M128" s="65"/>
      <c r="N128" s="65"/>
    </row>
  </sheetData>
  <mergeCells count="65">
    <mergeCell ref="B127:N127"/>
    <mergeCell ref="B45:N45"/>
    <mergeCell ref="B11:N11"/>
    <mergeCell ref="B17:N17"/>
    <mergeCell ref="B46:N46"/>
    <mergeCell ref="C98:N98"/>
    <mergeCell ref="C87:N87"/>
    <mergeCell ref="C88:N88"/>
    <mergeCell ref="C89:N89"/>
    <mergeCell ref="C90:N90"/>
    <mergeCell ref="C91:N91"/>
    <mergeCell ref="C92:N92"/>
    <mergeCell ref="C81:N81"/>
    <mergeCell ref="C85:N85"/>
    <mergeCell ref="C86:N86"/>
    <mergeCell ref="C93:N93"/>
    <mergeCell ref="A46:A75"/>
    <mergeCell ref="C99:N99"/>
    <mergeCell ref="C107:N108"/>
    <mergeCell ref="C101:N101"/>
    <mergeCell ref="C102:N102"/>
    <mergeCell ref="C103:N103"/>
    <mergeCell ref="C104:N104"/>
    <mergeCell ref="C95:N95"/>
    <mergeCell ref="C96:N96"/>
    <mergeCell ref="C97:N97"/>
    <mergeCell ref="C100:N100"/>
    <mergeCell ref="C105:N106"/>
    <mergeCell ref="C116:N116"/>
    <mergeCell ref="C109:N110"/>
    <mergeCell ref="D5:G5"/>
    <mergeCell ref="D6:G6"/>
    <mergeCell ref="D7:G7"/>
    <mergeCell ref="D8:G8"/>
    <mergeCell ref="A9:O9"/>
    <mergeCell ref="C77:N77"/>
    <mergeCell ref="C78:N78"/>
    <mergeCell ref="C79:N79"/>
    <mergeCell ref="C80:N80"/>
    <mergeCell ref="A17:A45"/>
    <mergeCell ref="C82:N82"/>
    <mergeCell ref="C83:N83"/>
    <mergeCell ref="C84:N84"/>
    <mergeCell ref="C94:N94"/>
    <mergeCell ref="B12:N12"/>
    <mergeCell ref="B16:N16"/>
    <mergeCell ref="B13:N13"/>
    <mergeCell ref="B14:N14"/>
    <mergeCell ref="B15:N15"/>
    <mergeCell ref="A128:N128"/>
    <mergeCell ref="B71:N71"/>
    <mergeCell ref="B72:N72"/>
    <mergeCell ref="B73:N73"/>
    <mergeCell ref="B74:N74"/>
    <mergeCell ref="B75:N75"/>
    <mergeCell ref="C125:N126"/>
    <mergeCell ref="A76:A126"/>
    <mergeCell ref="C111:N112"/>
    <mergeCell ref="C113:N115"/>
    <mergeCell ref="C117:N118"/>
    <mergeCell ref="C119:N120"/>
    <mergeCell ref="B76:N76"/>
    <mergeCell ref="C122:N123"/>
    <mergeCell ref="C121:N121"/>
    <mergeCell ref="C124:N124"/>
  </mergeCells>
  <hyperlinks>
    <hyperlink ref="C107:N108" r:id="rId1" display="The sheet size is set for 24&quot;h x 36&quot;w.  This is not a standard Excel output size but you can use the &quot;Add Page Size&quot; feature in Acrobat to set up a sheet of that size in Acrobat and then print to .pdf that way.   In addition, this sheet size and the large" xr:uid="{00000000-0004-0000-0000-000000000000}"/>
    <hyperlink ref="C111:N112" r:id="rId2" display="https://support.office.com/en-us/article/Change-a-theme-and-make-it-the-default-in-Word-or-Excel-c846f997-968e-4daa-b2d4-42bd2afef904" xr:uid="{00000000-0004-0000-0000-000001000000}"/>
    <hyperlink ref="C113:N115" r:id="rId3" display="I personally believe that if you draw things like logic diagrams and system diagrams on a grid so that things tend to line up and have an orderly arrangement, then the drawing looks more presentable and is easier to read.  So, I turn on Excel's &quot;Snap to G" xr:uid="{00000000-0004-0000-0000-000002000000}"/>
  </hyperlinks>
  <pageMargins left="0.7" right="0.7" top="0.75" bottom="0.75" header="0.3" footer="0.3"/>
  <pageSetup orientation="portrait" horizontalDpi="1200" verticalDpi="1200" r:id="rId4"/>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2:DQ72"/>
  <sheetViews>
    <sheetView showGridLines="0" defaultGridColor="0" colorId="9" zoomScale="35" zoomScaleNormal="35" zoomScalePageLayoutView="35" workbookViewId="0">
      <selection activeCell="CG74" sqref="CG74"/>
    </sheetView>
  </sheetViews>
  <sheetFormatPr defaultColWidth="3.0859375" defaultRowHeight="21.6" customHeight="1" x14ac:dyDescent="0.8"/>
  <cols>
    <col min="1" max="16384" width="3.0859375" style="1"/>
  </cols>
  <sheetData>
    <row r="2" spans="5:121" ht="21.6" customHeight="1" x14ac:dyDescent="0.8">
      <c r="DL2" s="97" t="s">
        <v>5</v>
      </c>
      <c r="DM2" s="97"/>
      <c r="DN2" s="98" t="s">
        <v>6</v>
      </c>
      <c r="DO2" s="99" t="s">
        <v>7</v>
      </c>
      <c r="DP2" s="99"/>
      <c r="DQ2" s="99"/>
    </row>
    <row r="3" spans="5:121" ht="21.6" customHeight="1" x14ac:dyDescent="0.8">
      <c r="DL3" s="97"/>
      <c r="DM3" s="97"/>
      <c r="DN3" s="98"/>
      <c r="DO3" s="99"/>
      <c r="DP3" s="99"/>
      <c r="DQ3" s="99"/>
    </row>
    <row r="4" spans="5:121" ht="21.6" customHeight="1" x14ac:dyDescent="0.8">
      <c r="DL4" s="97"/>
      <c r="DM4" s="97"/>
      <c r="DN4" s="98"/>
      <c r="DO4" s="99"/>
      <c r="DP4" s="99"/>
      <c r="DQ4" s="99"/>
    </row>
    <row r="5" spans="5:121" ht="21.6" customHeight="1" x14ac:dyDescent="0.8">
      <c r="E5" s="93" t="s">
        <v>0</v>
      </c>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45"/>
      <c r="AL5" s="45"/>
      <c r="AQ5" s="93" t="s">
        <v>1</v>
      </c>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CC5" s="93" t="s">
        <v>18</v>
      </c>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L5" s="97"/>
      <c r="DM5" s="97"/>
      <c r="DN5" s="98"/>
      <c r="DO5" s="99"/>
      <c r="DP5" s="99"/>
      <c r="DQ5" s="99"/>
    </row>
    <row r="6" spans="5:121" ht="21.6" customHeight="1" x14ac:dyDescent="0.8">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45"/>
      <c r="AL6" s="45"/>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L6" s="97"/>
      <c r="DM6" s="97"/>
      <c r="DN6" s="98"/>
      <c r="DO6" s="99"/>
      <c r="DP6" s="99"/>
      <c r="DQ6" s="99"/>
    </row>
    <row r="7" spans="5:121" ht="21.6" customHeight="1" x14ac:dyDescent="0.8">
      <c r="CC7" s="106" t="s">
        <v>21</v>
      </c>
      <c r="CD7" s="106"/>
      <c r="CE7" s="106"/>
      <c r="CF7" s="106"/>
      <c r="CG7" s="106"/>
      <c r="CH7" s="106"/>
      <c r="CI7" s="106"/>
      <c r="CK7" s="107" t="s">
        <v>22</v>
      </c>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L7" s="97"/>
      <c r="DM7" s="97"/>
      <c r="DN7" s="98"/>
      <c r="DO7" s="99"/>
      <c r="DP7" s="99"/>
      <c r="DQ7" s="99"/>
    </row>
    <row r="8" spans="5:121" ht="21.6" customHeight="1" x14ac:dyDescent="0.8">
      <c r="CC8" s="106"/>
      <c r="CD8" s="106"/>
      <c r="CE8" s="106"/>
      <c r="CF8" s="106"/>
      <c r="CG8" s="106"/>
      <c r="CH8" s="106"/>
      <c r="CI8" s="106"/>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L8" s="97"/>
      <c r="DM8" s="97"/>
      <c r="DN8" s="98"/>
      <c r="DO8" s="99"/>
      <c r="DP8" s="99"/>
      <c r="DQ8" s="99"/>
    </row>
    <row r="9" spans="5:121" ht="21.6" customHeight="1" x14ac:dyDescent="0.8">
      <c r="CC9" s="86" t="s">
        <v>2</v>
      </c>
      <c r="CD9" s="86"/>
      <c r="CE9" s="86"/>
      <c r="CF9" s="86"/>
      <c r="CG9" s="86"/>
      <c r="CH9" s="86"/>
      <c r="CI9" s="86"/>
      <c r="CJ9" s="46"/>
      <c r="CK9" s="90" t="s">
        <v>23</v>
      </c>
      <c r="CL9" s="90"/>
      <c r="CM9" s="90"/>
      <c r="CN9" s="90"/>
      <c r="CO9" s="90"/>
      <c r="CP9" s="90"/>
      <c r="CQ9" s="90"/>
      <c r="CR9" s="90"/>
      <c r="CS9" s="90"/>
      <c r="CT9" s="90"/>
      <c r="CU9" s="90"/>
      <c r="CV9" s="90"/>
      <c r="CW9" s="90"/>
      <c r="CX9" s="90"/>
      <c r="CY9" s="90"/>
      <c r="CZ9" s="90"/>
      <c r="DA9" s="90"/>
      <c r="DB9" s="90"/>
      <c r="DC9" s="90"/>
      <c r="DD9" s="90"/>
      <c r="DE9" s="90"/>
      <c r="DF9" s="90"/>
      <c r="DG9" s="90"/>
      <c r="DH9" s="90"/>
      <c r="DL9" s="97"/>
      <c r="DM9" s="97"/>
      <c r="DN9" s="98"/>
      <c r="DO9" s="99"/>
      <c r="DP9" s="99"/>
      <c r="DQ9" s="99"/>
    </row>
    <row r="10" spans="5:121" ht="21.6" customHeight="1" x14ac:dyDescent="0.8">
      <c r="AC10" s="84" t="str">
        <f>HYPERLINK(TEXT($AV$66,"")&amp;"\"&amp;TEXT($AV$67,"")&amp;"#8","Input Point Logic Block")</f>
        <v>Input Point Logic Block</v>
      </c>
      <c r="AD10" s="84"/>
      <c r="AE10" s="84"/>
      <c r="AF10" s="84"/>
      <c r="AG10" s="84"/>
      <c r="AH10" s="84"/>
      <c r="CC10" s="86"/>
      <c r="CD10" s="86"/>
      <c r="CE10" s="86"/>
      <c r="CF10" s="86"/>
      <c r="CG10" s="86"/>
      <c r="CH10" s="86"/>
      <c r="CI10" s="86"/>
      <c r="CJ10" s="46"/>
      <c r="CK10" s="90"/>
      <c r="CL10" s="90"/>
      <c r="CM10" s="90"/>
      <c r="CN10" s="90"/>
      <c r="CO10" s="90"/>
      <c r="CP10" s="90"/>
      <c r="CQ10" s="90"/>
      <c r="CR10" s="90"/>
      <c r="CS10" s="90"/>
      <c r="CT10" s="90"/>
      <c r="CU10" s="90"/>
      <c r="CV10" s="90"/>
      <c r="CW10" s="90"/>
      <c r="CX10" s="90"/>
      <c r="CY10" s="90"/>
      <c r="CZ10" s="90"/>
      <c r="DA10" s="90"/>
      <c r="DB10" s="90"/>
      <c r="DC10" s="90"/>
      <c r="DD10" s="90"/>
      <c r="DE10" s="90"/>
      <c r="DF10" s="90"/>
      <c r="DG10" s="90"/>
      <c r="DH10" s="90"/>
      <c r="DL10" s="97"/>
      <c r="DM10" s="97"/>
      <c r="DN10" s="98"/>
      <c r="DO10" s="99"/>
      <c r="DP10" s="99"/>
      <c r="DQ10" s="99"/>
    </row>
    <row r="11" spans="5:121" ht="21.6" customHeight="1" x14ac:dyDescent="0.8">
      <c r="AC11" s="84"/>
      <c r="AD11" s="84"/>
      <c r="AE11" s="84"/>
      <c r="AF11" s="84"/>
      <c r="AG11" s="84"/>
      <c r="AH11" s="84"/>
      <c r="CC11" s="89" t="s">
        <v>19</v>
      </c>
      <c r="CD11" s="89"/>
      <c r="CE11" s="89"/>
      <c r="CF11" s="89"/>
      <c r="CG11" s="89"/>
      <c r="CH11" s="89"/>
      <c r="CI11" s="89"/>
      <c r="CJ11" s="46"/>
      <c r="CK11" s="90" t="s">
        <v>24</v>
      </c>
      <c r="CL11" s="90"/>
      <c r="CM11" s="90"/>
      <c r="CN11" s="90"/>
      <c r="CO11" s="90"/>
      <c r="CP11" s="90"/>
      <c r="CQ11" s="90"/>
      <c r="CR11" s="90"/>
      <c r="CS11" s="90"/>
      <c r="CT11" s="90"/>
      <c r="CU11" s="90"/>
      <c r="CV11" s="90"/>
      <c r="CW11" s="90"/>
      <c r="CX11" s="90"/>
      <c r="CY11" s="90"/>
      <c r="CZ11" s="90"/>
      <c r="DA11" s="90"/>
      <c r="DB11" s="90"/>
      <c r="DC11" s="90"/>
      <c r="DD11" s="90"/>
      <c r="DE11" s="90"/>
      <c r="DF11" s="90"/>
      <c r="DG11" s="90"/>
      <c r="DH11" s="90"/>
      <c r="DL11" s="97"/>
      <c r="DM11" s="97"/>
      <c r="DN11" s="98"/>
      <c r="DO11" s="99"/>
      <c r="DP11" s="99"/>
      <c r="DQ11" s="99"/>
    </row>
    <row r="12" spans="5:121" ht="21.6" customHeight="1" x14ac:dyDescent="0.8">
      <c r="AC12" s="84"/>
      <c r="AD12" s="84"/>
      <c r="AE12" s="84"/>
      <c r="AF12" s="84"/>
      <c r="AG12" s="84"/>
      <c r="AH12" s="84"/>
      <c r="CC12" s="89" t="s">
        <v>19</v>
      </c>
      <c r="CD12" s="89"/>
      <c r="CE12" s="89"/>
      <c r="CF12" s="89"/>
      <c r="CG12" s="89"/>
      <c r="CH12" s="89"/>
      <c r="CI12" s="89"/>
      <c r="CJ12" s="46"/>
      <c r="CK12" s="90" t="s">
        <v>24</v>
      </c>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L12" s="97"/>
      <c r="DM12" s="97"/>
      <c r="DN12" s="98"/>
      <c r="DO12" s="99"/>
      <c r="DP12" s="99"/>
      <c r="DQ12" s="99"/>
    </row>
    <row r="13" spans="5:121" ht="21.6" customHeight="1" x14ac:dyDescent="0.8">
      <c r="AC13" s="84"/>
      <c r="AD13" s="84"/>
      <c r="AE13" s="84"/>
      <c r="AF13" s="84"/>
      <c r="AG13" s="84"/>
      <c r="AH13" s="84"/>
      <c r="BO13" s="84" t="str">
        <f>HYPERLINK(TEXT($AV$66,"")&amp;"\"&amp;TEXT($AV$67,"")&amp;"#14","Connectors (Virtual Wires)")</f>
        <v>Connectors (Virtual Wires)</v>
      </c>
      <c r="BP13" s="84"/>
      <c r="BQ13" s="84"/>
      <c r="BR13" s="84"/>
      <c r="BS13" s="84"/>
      <c r="BT13" s="84"/>
      <c r="CC13" s="89" t="s">
        <v>26</v>
      </c>
      <c r="CD13" s="89"/>
      <c r="CE13" s="89"/>
      <c r="CF13" s="89"/>
      <c r="CG13" s="89"/>
      <c r="CH13" s="89"/>
      <c r="CI13" s="89"/>
      <c r="CJ13" s="46"/>
      <c r="CK13" s="90" t="s">
        <v>24</v>
      </c>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L13" s="97"/>
      <c r="DM13" s="97"/>
      <c r="DN13" s="98"/>
      <c r="DO13" s="99"/>
      <c r="DP13" s="99"/>
      <c r="DQ13" s="99"/>
    </row>
    <row r="14" spans="5:121" ht="21.6" customHeight="1" x14ac:dyDescent="0.8">
      <c r="BO14" s="84"/>
      <c r="BP14" s="84"/>
      <c r="BQ14" s="84"/>
      <c r="BR14" s="84"/>
      <c r="BS14" s="84"/>
      <c r="BT14" s="84"/>
      <c r="CC14" s="89"/>
      <c r="CD14" s="89"/>
      <c r="CE14" s="89"/>
      <c r="CF14" s="89"/>
      <c r="CG14" s="89"/>
      <c r="CH14" s="89"/>
      <c r="CI14" s="89"/>
      <c r="CJ14" s="46"/>
      <c r="CK14" s="90" t="s">
        <v>24</v>
      </c>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L14" s="97"/>
      <c r="DM14" s="97"/>
      <c r="DN14" s="98"/>
      <c r="DO14" s="99"/>
      <c r="DP14" s="99"/>
      <c r="DQ14" s="99"/>
    </row>
    <row r="15" spans="5:121" ht="21.6" customHeight="1" x14ac:dyDescent="0.8">
      <c r="AC15" s="43"/>
      <c r="BO15" s="84"/>
      <c r="BP15" s="84"/>
      <c r="BQ15" s="84"/>
      <c r="BR15" s="84"/>
      <c r="BS15" s="84"/>
      <c r="BT15" s="84"/>
      <c r="CC15" s="89" t="s">
        <v>19</v>
      </c>
      <c r="CD15" s="89"/>
      <c r="CE15" s="89"/>
      <c r="CF15" s="89"/>
      <c r="CG15" s="89"/>
      <c r="CH15" s="89"/>
      <c r="CI15" s="89"/>
      <c r="CJ15" s="46"/>
      <c r="CK15" s="90" t="s">
        <v>72</v>
      </c>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L15" s="97"/>
      <c r="DM15" s="97"/>
      <c r="DN15" s="98"/>
      <c r="DO15" s="99"/>
      <c r="DP15" s="99"/>
      <c r="DQ15" s="99"/>
    </row>
    <row r="16" spans="5:121" ht="21.6" customHeight="1" x14ac:dyDescent="0.8">
      <c r="BO16" s="84"/>
      <c r="BP16" s="84"/>
      <c r="BQ16" s="84"/>
      <c r="BR16" s="84"/>
      <c r="BS16" s="84"/>
      <c r="BT16" s="84"/>
      <c r="CC16" s="89"/>
      <c r="CD16" s="89"/>
      <c r="CE16" s="89"/>
      <c r="CF16" s="89"/>
      <c r="CG16" s="89"/>
      <c r="CH16" s="89"/>
      <c r="CI16" s="89"/>
      <c r="CJ16" s="46"/>
      <c r="CK16" s="90" t="s">
        <v>24</v>
      </c>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L16" s="97"/>
      <c r="DM16" s="97"/>
      <c r="DN16" s="98"/>
      <c r="DO16" s="99"/>
      <c r="DP16" s="99"/>
      <c r="DQ16" s="99"/>
    </row>
    <row r="17" spans="29:121" ht="21.6" customHeight="1" x14ac:dyDescent="0.8">
      <c r="CC17" s="89" t="s">
        <v>19</v>
      </c>
      <c r="CD17" s="89"/>
      <c r="CE17" s="89"/>
      <c r="CF17" s="89"/>
      <c r="CG17" s="89"/>
      <c r="CH17" s="89"/>
      <c r="CI17" s="89"/>
      <c r="CJ17" s="46"/>
      <c r="CK17" s="90" t="s">
        <v>73</v>
      </c>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L17" s="97"/>
      <c r="DM17" s="97"/>
      <c r="DN17" s="98"/>
      <c r="DO17" s="99"/>
      <c r="DP17" s="99"/>
      <c r="DQ17" s="99"/>
    </row>
    <row r="18" spans="29:121" ht="21.6" customHeight="1" x14ac:dyDescent="0.8">
      <c r="CC18" s="89"/>
      <c r="CD18" s="89"/>
      <c r="CE18" s="89"/>
      <c r="CF18" s="89"/>
      <c r="CG18" s="89"/>
      <c r="CH18" s="89"/>
      <c r="CI18" s="89"/>
      <c r="CJ18" s="46"/>
      <c r="CK18" s="90" t="s">
        <v>24</v>
      </c>
      <c r="CL18" s="90"/>
      <c r="CM18" s="90"/>
      <c r="CN18" s="90"/>
      <c r="CO18" s="90"/>
      <c r="CP18" s="90"/>
      <c r="CQ18" s="90"/>
      <c r="CR18" s="90"/>
      <c r="CS18" s="90"/>
      <c r="CT18" s="90"/>
      <c r="CU18" s="90"/>
      <c r="CV18" s="90"/>
      <c r="CW18" s="90"/>
      <c r="CX18" s="90"/>
      <c r="CY18" s="90"/>
      <c r="CZ18" s="90"/>
      <c r="DA18" s="90"/>
      <c r="DB18" s="90"/>
      <c r="DC18" s="90"/>
      <c r="DD18" s="90"/>
      <c r="DE18" s="90"/>
      <c r="DF18" s="90"/>
      <c r="DG18" s="90"/>
      <c r="DH18" s="90"/>
      <c r="DL18" s="97"/>
      <c r="DM18" s="97"/>
      <c r="DN18" s="98"/>
      <c r="DO18" s="99"/>
      <c r="DP18" s="99"/>
      <c r="DQ18" s="99"/>
    </row>
    <row r="19" spans="29:121" ht="21.6" customHeight="1" x14ac:dyDescent="0.8">
      <c r="CC19" s="87" t="s">
        <v>19</v>
      </c>
      <c r="CD19" s="87"/>
      <c r="CE19" s="87"/>
      <c r="CF19" s="87"/>
      <c r="CG19" s="87"/>
      <c r="CH19" s="87"/>
      <c r="CI19" s="87"/>
      <c r="CJ19" s="46"/>
      <c r="CK19" s="91" t="s">
        <v>74</v>
      </c>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L19" s="97"/>
      <c r="DM19" s="97"/>
      <c r="DN19" s="98"/>
      <c r="DO19" s="99"/>
      <c r="DP19" s="99"/>
      <c r="DQ19" s="99"/>
    </row>
    <row r="20" spans="29:121" ht="21.6" customHeight="1" x14ac:dyDescent="0.8">
      <c r="CC20" s="87"/>
      <c r="CD20" s="87"/>
      <c r="CE20" s="87"/>
      <c r="CF20" s="87"/>
      <c r="CG20" s="87"/>
      <c r="CH20" s="87"/>
      <c r="CI20" s="87"/>
      <c r="CJ20" s="46"/>
      <c r="CK20" s="91" t="s">
        <v>24</v>
      </c>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L20" s="97"/>
      <c r="DM20" s="97"/>
      <c r="DN20" s="98"/>
      <c r="DO20" s="99"/>
      <c r="DP20" s="99"/>
      <c r="DQ20" s="99"/>
    </row>
    <row r="21" spans="29:121" ht="21.6" customHeight="1" x14ac:dyDescent="0.8">
      <c r="BO21" s="84" t="str">
        <f>HYPERLINK(TEXT($AV$66,"")&amp;"\"&amp;TEXT($AV$67,"")&amp;"#17","Reference Flags - Origin")</f>
        <v>Reference Flags - Origin</v>
      </c>
      <c r="BP21" s="84"/>
      <c r="BQ21" s="84"/>
      <c r="BR21" s="84"/>
      <c r="BS21" s="84"/>
      <c r="BT21" s="84"/>
      <c r="CC21" s="87"/>
      <c r="CD21" s="87"/>
      <c r="CE21" s="87"/>
      <c r="CF21" s="87"/>
      <c r="CG21" s="87"/>
      <c r="CH21" s="87"/>
      <c r="CI21" s="87"/>
      <c r="CJ21" s="46"/>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L21" s="97"/>
      <c r="DM21" s="97"/>
      <c r="DN21" s="98"/>
      <c r="DO21" s="99"/>
      <c r="DP21" s="99"/>
      <c r="DQ21" s="99"/>
    </row>
    <row r="22" spans="29:121" ht="21.6" customHeight="1" x14ac:dyDescent="0.8">
      <c r="AC22" s="84" t="str">
        <f>HYPERLINK(TEXT($AV$66,"")&amp;"\"&amp;TEXT($AV$67,"")&amp;"#9","Output Point Logic Block")</f>
        <v>Output Point Logic Block</v>
      </c>
      <c r="AD22" s="84"/>
      <c r="AE22" s="84"/>
      <c r="AF22" s="84"/>
      <c r="AG22" s="84"/>
      <c r="AH22" s="84"/>
      <c r="BO22" s="84"/>
      <c r="BP22" s="84"/>
      <c r="BQ22" s="84"/>
      <c r="BR22" s="84"/>
      <c r="BS22" s="84"/>
      <c r="BT22" s="84"/>
      <c r="CC22" s="87"/>
      <c r="CD22" s="87"/>
      <c r="CE22" s="87"/>
      <c r="CF22" s="87"/>
      <c r="CG22" s="87"/>
      <c r="CH22" s="87"/>
      <c r="CI22" s="87"/>
      <c r="CJ22" s="46"/>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L22" s="97"/>
      <c r="DM22" s="97"/>
      <c r="DN22" s="98"/>
      <c r="DO22" s="99"/>
      <c r="DP22" s="99"/>
      <c r="DQ22" s="99"/>
    </row>
    <row r="23" spans="29:121" ht="21.6" customHeight="1" x14ac:dyDescent="0.8">
      <c r="AC23" s="84"/>
      <c r="AD23" s="84"/>
      <c r="AE23" s="84"/>
      <c r="AF23" s="84"/>
      <c r="AG23" s="84"/>
      <c r="AH23" s="84"/>
      <c r="BO23" s="84"/>
      <c r="BP23" s="84"/>
      <c r="BQ23" s="84"/>
      <c r="BR23" s="84"/>
      <c r="BS23" s="84"/>
      <c r="BT23" s="84"/>
      <c r="CC23" s="87" t="s">
        <v>19</v>
      </c>
      <c r="CD23" s="87"/>
      <c r="CE23" s="87"/>
      <c r="CF23" s="87"/>
      <c r="CG23" s="87"/>
      <c r="CH23" s="87"/>
      <c r="CI23" s="87"/>
      <c r="CJ23" s="46"/>
      <c r="CK23" s="91" t="s">
        <v>75</v>
      </c>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L23" s="97"/>
      <c r="DM23" s="97"/>
      <c r="DN23" s="98"/>
      <c r="DO23" s="99"/>
      <c r="DP23" s="99"/>
      <c r="DQ23" s="99"/>
    </row>
    <row r="24" spans="29:121" ht="21.6" customHeight="1" x14ac:dyDescent="0.8">
      <c r="AC24" s="84"/>
      <c r="AD24" s="84"/>
      <c r="AE24" s="84"/>
      <c r="AF24" s="84"/>
      <c r="AG24" s="84"/>
      <c r="AH24" s="84"/>
      <c r="BO24" s="84"/>
      <c r="BP24" s="84"/>
      <c r="BQ24" s="84"/>
      <c r="BR24" s="84"/>
      <c r="BS24" s="84"/>
      <c r="BT24" s="84"/>
      <c r="CC24" s="87"/>
      <c r="CD24" s="87"/>
      <c r="CE24" s="87"/>
      <c r="CF24" s="87"/>
      <c r="CG24" s="87"/>
      <c r="CH24" s="87"/>
      <c r="CI24" s="87"/>
      <c r="CJ24" s="46"/>
      <c r="CK24" s="91" t="s">
        <v>24</v>
      </c>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L24" s="97"/>
      <c r="DM24" s="97"/>
      <c r="DN24" s="98"/>
      <c r="DO24" s="99"/>
      <c r="DP24" s="99"/>
      <c r="DQ24" s="99"/>
    </row>
    <row r="25" spans="29:121" ht="21.6" customHeight="1" x14ac:dyDescent="0.8">
      <c r="AC25" s="84"/>
      <c r="AD25" s="84"/>
      <c r="AE25" s="84"/>
      <c r="AF25" s="84"/>
      <c r="AG25" s="84"/>
      <c r="AH25" s="84"/>
      <c r="CC25" s="87"/>
      <c r="CD25" s="87"/>
      <c r="CE25" s="87"/>
      <c r="CF25" s="87"/>
      <c r="CG25" s="87"/>
      <c r="CH25" s="87"/>
      <c r="CI25" s="87"/>
      <c r="CJ25" s="46"/>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L25" s="97"/>
      <c r="DM25" s="97"/>
      <c r="DN25" s="98"/>
      <c r="DO25" s="99"/>
      <c r="DP25" s="99"/>
      <c r="DQ25" s="99"/>
    </row>
    <row r="26" spans="29:121" ht="21.6" customHeight="1" x14ac:dyDescent="0.8">
      <c r="CC26" s="87"/>
      <c r="CD26" s="87"/>
      <c r="CE26" s="87"/>
      <c r="CF26" s="87"/>
      <c r="CG26" s="87"/>
      <c r="CH26" s="87"/>
      <c r="CI26" s="87"/>
      <c r="CJ26" s="46"/>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L26" s="97"/>
      <c r="DM26" s="97"/>
      <c r="DN26" s="98"/>
      <c r="DO26" s="99"/>
      <c r="DP26" s="99"/>
      <c r="DQ26" s="99"/>
    </row>
    <row r="27" spans="29:121" ht="21.6" customHeight="1" x14ac:dyDescent="0.8">
      <c r="BO27" s="84" t="str">
        <f>HYPERLINK(TEXT($AV$66,"")&amp;"\"&amp;TEXT($AV$67,"")&amp;"#17","Reference Flags - From Indicated Sheet")</f>
        <v>Reference Flags - From Indicated Sheet</v>
      </c>
      <c r="BP27" s="84"/>
      <c r="BQ27" s="84"/>
      <c r="BR27" s="84"/>
      <c r="BS27" s="84"/>
      <c r="BT27" s="84"/>
      <c r="BU27" s="84"/>
      <c r="BV27" s="84"/>
      <c r="CC27" s="87" t="s">
        <v>26</v>
      </c>
      <c r="CD27" s="87"/>
      <c r="CE27" s="87"/>
      <c r="CF27" s="87"/>
      <c r="CG27" s="87"/>
      <c r="CH27" s="87"/>
      <c r="CI27" s="87"/>
      <c r="CJ27" s="46"/>
      <c r="CK27" s="91" t="s">
        <v>76</v>
      </c>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L27" s="97"/>
      <c r="DM27" s="97"/>
      <c r="DN27" s="98"/>
      <c r="DO27" s="99"/>
      <c r="DP27" s="99"/>
      <c r="DQ27" s="99"/>
    </row>
    <row r="28" spans="29:121" ht="21.6" customHeight="1" x14ac:dyDescent="0.8">
      <c r="BO28" s="84"/>
      <c r="BP28" s="84"/>
      <c r="BQ28" s="84"/>
      <c r="BR28" s="84"/>
      <c r="BS28" s="84"/>
      <c r="BT28" s="84"/>
      <c r="BU28" s="84"/>
      <c r="BV28" s="84"/>
      <c r="CC28" s="87"/>
      <c r="CD28" s="87"/>
      <c r="CE28" s="87"/>
      <c r="CF28" s="87"/>
      <c r="CG28" s="87"/>
      <c r="CH28" s="87"/>
      <c r="CI28" s="87"/>
      <c r="CJ28" s="46"/>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row>
    <row r="29" spans="29:121" ht="21.6" customHeight="1" x14ac:dyDescent="0.8">
      <c r="BO29" s="84"/>
      <c r="BP29" s="84"/>
      <c r="BQ29" s="84"/>
      <c r="BR29" s="84"/>
      <c r="BS29" s="84"/>
      <c r="BT29" s="84"/>
      <c r="BU29" s="84"/>
      <c r="BV29" s="84"/>
      <c r="CC29" s="87"/>
      <c r="CD29" s="87"/>
      <c r="CE29" s="87"/>
      <c r="CF29" s="87"/>
      <c r="CG29" s="87"/>
      <c r="CH29" s="87"/>
      <c r="CI29" s="87"/>
      <c r="CJ29" s="46"/>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L29" s="101" t="s">
        <v>14</v>
      </c>
      <c r="DM29" s="101"/>
      <c r="DN29" s="101"/>
      <c r="DO29" s="101"/>
      <c r="DP29" s="101"/>
      <c r="DQ29" s="101"/>
    </row>
    <row r="30" spans="29:121" ht="21.6" customHeight="1" x14ac:dyDescent="0.8">
      <c r="BO30" s="84"/>
      <c r="BP30" s="84"/>
      <c r="BQ30" s="84"/>
      <c r="BR30" s="84"/>
      <c r="BS30" s="84"/>
      <c r="BT30" s="84"/>
      <c r="BU30" s="84"/>
      <c r="BV30" s="84"/>
      <c r="CC30" s="87"/>
      <c r="CD30" s="87"/>
      <c r="CE30" s="87"/>
      <c r="CF30" s="87"/>
      <c r="CG30" s="87"/>
      <c r="CH30" s="87"/>
      <c r="CI30" s="87"/>
      <c r="CJ30" s="46"/>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L30" s="101"/>
      <c r="DM30" s="101"/>
      <c r="DN30" s="101"/>
      <c r="DO30" s="101"/>
      <c r="DP30" s="101"/>
      <c r="DQ30" s="101"/>
    </row>
    <row r="31" spans="29:121" ht="21.6" customHeight="1" x14ac:dyDescent="0.8">
      <c r="CC31" s="87" t="s">
        <v>51</v>
      </c>
      <c r="CD31" s="87"/>
      <c r="CE31" s="87"/>
      <c r="CF31" s="87"/>
      <c r="CG31" s="87"/>
      <c r="CH31" s="87"/>
      <c r="CI31" s="87"/>
      <c r="CJ31" s="46"/>
      <c r="CK31" s="91" t="s">
        <v>77</v>
      </c>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L31" s="101"/>
      <c r="DM31" s="101"/>
      <c r="DN31" s="101"/>
      <c r="DO31" s="101"/>
      <c r="DP31" s="101"/>
      <c r="DQ31" s="101"/>
    </row>
    <row r="32" spans="29:121" ht="21.6" customHeight="1" x14ac:dyDescent="0.8">
      <c r="CC32" s="87"/>
      <c r="CD32" s="87"/>
      <c r="CE32" s="87"/>
      <c r="CF32" s="87"/>
      <c r="CG32" s="87"/>
      <c r="CH32" s="87"/>
      <c r="CI32" s="87"/>
      <c r="CJ32" s="46"/>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L32" s="101"/>
      <c r="DM32" s="101"/>
      <c r="DN32" s="101"/>
      <c r="DO32" s="101"/>
      <c r="DP32" s="101"/>
      <c r="DQ32" s="101"/>
    </row>
    <row r="33" spans="29:121" ht="21.6" customHeight="1" x14ac:dyDescent="0.8">
      <c r="CC33" s="87"/>
      <c r="CD33" s="87"/>
      <c r="CE33" s="87"/>
      <c r="CF33" s="87"/>
      <c r="CG33" s="87"/>
      <c r="CH33" s="87"/>
      <c r="CI33" s="87"/>
      <c r="CJ33" s="46"/>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L33" s="102" t="s">
        <v>15</v>
      </c>
      <c r="DM33" s="102"/>
      <c r="DN33" s="102"/>
      <c r="DO33" s="102"/>
      <c r="DP33" s="102"/>
      <c r="DQ33" s="102"/>
    </row>
    <row r="34" spans="29:121" ht="21.6" customHeight="1" x14ac:dyDescent="0.8">
      <c r="BO34" s="84" t="str">
        <f>HYPERLINK(TEXT($AV$66,"")&amp;"\"&amp;TEXT($AV$67,"")&amp;"#19","Power Return Flag")</f>
        <v>Power Return Flag</v>
      </c>
      <c r="BP34" s="84"/>
      <c r="BQ34" s="84"/>
      <c r="BR34" s="84"/>
      <c r="BS34" s="84"/>
      <c r="BT34" s="84"/>
      <c r="CC34" s="87"/>
      <c r="CD34" s="87"/>
      <c r="CE34" s="87"/>
      <c r="CF34" s="87"/>
      <c r="CG34" s="87"/>
      <c r="CH34" s="87"/>
      <c r="CI34" s="87"/>
      <c r="CJ34" s="46"/>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L34" s="102"/>
      <c r="DM34" s="102"/>
      <c r="DN34" s="102"/>
      <c r="DO34" s="102"/>
      <c r="DP34" s="102"/>
      <c r="DQ34" s="102"/>
    </row>
    <row r="35" spans="29:121" ht="21.6" customHeight="1" x14ac:dyDescent="0.8">
      <c r="BO35" s="84"/>
      <c r="BP35" s="84"/>
      <c r="BQ35" s="84"/>
      <c r="BR35" s="84"/>
      <c r="BS35" s="84"/>
      <c r="BT35" s="84"/>
      <c r="CC35" s="88" t="s">
        <v>78</v>
      </c>
      <c r="CD35" s="88"/>
      <c r="CE35" s="88"/>
      <c r="CF35" s="88"/>
      <c r="CG35" s="88"/>
      <c r="CH35" s="88"/>
      <c r="CI35" s="88"/>
      <c r="CJ35" s="46"/>
      <c r="CK35" s="91" t="s">
        <v>79</v>
      </c>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L35" s="102"/>
      <c r="DM35" s="102"/>
      <c r="DN35" s="102"/>
      <c r="DO35" s="102"/>
      <c r="DP35" s="102"/>
      <c r="DQ35" s="102"/>
    </row>
    <row r="36" spans="29:121" ht="21.6" customHeight="1" x14ac:dyDescent="0.8">
      <c r="AP36" s="93" t="s">
        <v>17</v>
      </c>
      <c r="AQ36" s="93"/>
      <c r="AR36" s="93"/>
      <c r="AS36" s="93"/>
      <c r="AT36" s="93"/>
      <c r="AU36" s="93"/>
      <c r="AV36" s="93"/>
      <c r="AW36" s="93"/>
      <c r="AX36" s="93"/>
      <c r="AY36" s="93"/>
      <c r="AZ36" s="45"/>
      <c r="BA36" s="45"/>
      <c r="BB36" s="45"/>
      <c r="BC36" s="45"/>
      <c r="BD36" s="45"/>
      <c r="BE36" s="45"/>
      <c r="BF36" s="45"/>
      <c r="BG36" s="45"/>
      <c r="BH36" s="45"/>
      <c r="BI36" s="45"/>
      <c r="BJ36" s="45"/>
      <c r="BK36" s="45"/>
      <c r="BL36" s="45"/>
      <c r="BM36" s="45"/>
      <c r="BN36" s="45"/>
      <c r="BO36" s="84"/>
      <c r="BP36" s="84"/>
      <c r="BQ36" s="84"/>
      <c r="BR36" s="84"/>
      <c r="BS36" s="84"/>
      <c r="BT36" s="84"/>
      <c r="CC36" s="88"/>
      <c r="CD36" s="88"/>
      <c r="CE36" s="88"/>
      <c r="CF36" s="88"/>
      <c r="CG36" s="88"/>
      <c r="CH36" s="88"/>
      <c r="CI36" s="88"/>
      <c r="CJ36" s="46"/>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L36" s="102"/>
      <c r="DM36" s="102"/>
      <c r="DN36" s="102"/>
      <c r="DO36" s="102"/>
      <c r="DP36" s="102"/>
      <c r="DQ36" s="102"/>
    </row>
    <row r="37" spans="29:121" ht="21.6" customHeight="1" x14ac:dyDescent="0.8">
      <c r="AP37" s="93"/>
      <c r="AQ37" s="93"/>
      <c r="AR37" s="93"/>
      <c r="AS37" s="93"/>
      <c r="AT37" s="93"/>
      <c r="AU37" s="93"/>
      <c r="AV37" s="93"/>
      <c r="AW37" s="93"/>
      <c r="AX37" s="93"/>
      <c r="AY37" s="93"/>
      <c r="AZ37" s="45"/>
      <c r="BA37" s="45"/>
      <c r="BB37" s="45"/>
      <c r="BC37" s="45"/>
      <c r="BD37" s="45"/>
      <c r="BE37" s="45"/>
      <c r="BF37" s="45"/>
      <c r="BG37" s="45"/>
      <c r="BH37" s="45"/>
      <c r="BI37" s="45"/>
      <c r="BJ37" s="45"/>
      <c r="BK37" s="45"/>
      <c r="BL37" s="45"/>
      <c r="BM37" s="45"/>
      <c r="BN37" s="45"/>
      <c r="BO37" s="84"/>
      <c r="BP37" s="84"/>
      <c r="BQ37" s="84"/>
      <c r="BR37" s="84"/>
      <c r="BS37" s="84"/>
      <c r="BT37" s="84"/>
      <c r="CC37" s="88"/>
      <c r="CD37" s="88"/>
      <c r="CE37" s="88"/>
      <c r="CF37" s="88"/>
      <c r="CG37" s="88"/>
      <c r="CH37" s="88"/>
      <c r="CI37" s="88"/>
      <c r="CJ37" s="46"/>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L37" s="102"/>
      <c r="DM37" s="102"/>
      <c r="DN37" s="102"/>
      <c r="DO37" s="102"/>
      <c r="DP37" s="102"/>
      <c r="DQ37" s="102"/>
    </row>
    <row r="38" spans="29:121" ht="21.6" customHeight="1" x14ac:dyDescent="0.8">
      <c r="AC38" s="84" t="str">
        <f>HYPERLINK(TEXT($AV$66,"")&amp;"\"&amp;TEXT($AV$67,"")&amp;"#11","Virtual Point Logic Block")</f>
        <v>Virtual Point Logic Block</v>
      </c>
      <c r="AD38" s="84"/>
      <c r="AE38" s="84"/>
      <c r="AF38" s="84"/>
      <c r="AG38" s="84"/>
      <c r="AH38" s="84"/>
      <c r="CC38" s="88"/>
      <c r="CD38" s="88"/>
      <c r="CE38" s="88"/>
      <c r="CF38" s="88"/>
      <c r="CG38" s="88"/>
      <c r="CH38" s="88"/>
      <c r="CI38" s="88"/>
      <c r="CJ38" s="46"/>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L38" s="94" t="s">
        <v>16</v>
      </c>
      <c r="DM38" s="94"/>
      <c r="DN38" s="94"/>
      <c r="DO38" s="94"/>
      <c r="DP38" s="94"/>
      <c r="DQ38" s="94"/>
    </row>
    <row r="39" spans="29:121" ht="21.6" customHeight="1" x14ac:dyDescent="0.8">
      <c r="AC39" s="84"/>
      <c r="AD39" s="84"/>
      <c r="AE39" s="84"/>
      <c r="AF39" s="84"/>
      <c r="AG39" s="84"/>
      <c r="AH39" s="84"/>
      <c r="CC39" s="87" t="s">
        <v>19</v>
      </c>
      <c r="CD39" s="87"/>
      <c r="CE39" s="87"/>
      <c r="CF39" s="87"/>
      <c r="CG39" s="87"/>
      <c r="CH39" s="87"/>
      <c r="CI39" s="87"/>
      <c r="CJ39" s="46"/>
      <c r="CK39" s="91" t="s">
        <v>80</v>
      </c>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L39" s="105">
        <v>37519</v>
      </c>
      <c r="DM39" s="105"/>
      <c r="DN39" s="105"/>
      <c r="DO39" s="105"/>
      <c r="DP39" s="105"/>
      <c r="DQ39" s="105"/>
    </row>
    <row r="40" spans="29:121" ht="21.6" customHeight="1" x14ac:dyDescent="0.8">
      <c r="AC40" s="84"/>
      <c r="AD40" s="84"/>
      <c r="AE40" s="84"/>
      <c r="AF40" s="84"/>
      <c r="AG40" s="84"/>
      <c r="AH40" s="84"/>
      <c r="BA40" s="84" t="str">
        <f>HYPERLINK(TEXT($AV$66,"")&amp;"\"&amp;TEXT($AV$67,"")&amp;"#20","And Logic Block")</f>
        <v>And Logic Block</v>
      </c>
      <c r="BB40" s="84"/>
      <c r="BC40" s="84"/>
      <c r="BD40" s="84"/>
      <c r="BE40" s="84"/>
      <c r="BF40" s="84"/>
      <c r="BV40" s="84" t="str">
        <f>HYPERLINK(TEXT($AV$66,"")&amp;"\"&amp;TEXT($AV$67,"")&amp;"#24","Nand (Not And) Logic Block")</f>
        <v>Nand (Not And) Logic Block</v>
      </c>
      <c r="BW40" s="84"/>
      <c r="BX40" s="84"/>
      <c r="BY40" s="84"/>
      <c r="BZ40" s="84"/>
      <c r="CA40" s="84"/>
      <c r="CC40" s="87"/>
      <c r="CD40" s="87"/>
      <c r="CE40" s="87"/>
      <c r="CF40" s="87"/>
      <c r="CG40" s="87"/>
      <c r="CH40" s="87"/>
      <c r="CI40" s="87"/>
      <c r="CJ40" s="46"/>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L40" s="94" t="s">
        <v>8</v>
      </c>
      <c r="DM40" s="94"/>
      <c r="DN40" s="94"/>
      <c r="DO40" s="94"/>
      <c r="DP40" s="94"/>
      <c r="DQ40" s="94"/>
    </row>
    <row r="41" spans="29:121" ht="21.6" customHeight="1" x14ac:dyDescent="0.8">
      <c r="AC41" s="84"/>
      <c r="AD41" s="84"/>
      <c r="AE41" s="84"/>
      <c r="AF41" s="84"/>
      <c r="AG41" s="84"/>
      <c r="AH41" s="84"/>
      <c r="BA41" s="84"/>
      <c r="BB41" s="84"/>
      <c r="BC41" s="84"/>
      <c r="BD41" s="84"/>
      <c r="BE41" s="84"/>
      <c r="BF41" s="84"/>
      <c r="BV41" s="84"/>
      <c r="BW41" s="84"/>
      <c r="BX41" s="84"/>
      <c r="BY41" s="84"/>
      <c r="BZ41" s="84"/>
      <c r="CA41" s="84"/>
      <c r="CC41" s="87"/>
      <c r="CD41" s="87"/>
      <c r="CE41" s="87"/>
      <c r="CF41" s="87"/>
      <c r="CG41" s="87"/>
      <c r="CH41" s="87"/>
      <c r="CI41" s="87"/>
      <c r="CJ41" s="46"/>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L41" s="104" t="s">
        <v>10</v>
      </c>
      <c r="DM41" s="104"/>
      <c r="DN41" s="104"/>
      <c r="DO41" s="104"/>
      <c r="DP41" s="104"/>
      <c r="DQ41" s="104"/>
    </row>
    <row r="42" spans="29:121" ht="21.6" customHeight="1" x14ac:dyDescent="0.8">
      <c r="BA42" s="84"/>
      <c r="BB42" s="84"/>
      <c r="BC42" s="84"/>
      <c r="BD42" s="84"/>
      <c r="BE42" s="84"/>
      <c r="BF42" s="84"/>
      <c r="BV42" s="84"/>
      <c r="BW42" s="84"/>
      <c r="BX42" s="84"/>
      <c r="BY42" s="84"/>
      <c r="BZ42" s="84"/>
      <c r="CA42" s="84"/>
      <c r="CC42" s="87"/>
      <c r="CD42" s="87"/>
      <c r="CE42" s="87"/>
      <c r="CF42" s="87"/>
      <c r="CG42" s="87"/>
      <c r="CH42" s="87"/>
      <c r="CI42" s="87"/>
      <c r="CJ42" s="46"/>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L42" s="103" t="s">
        <v>9</v>
      </c>
      <c r="DM42" s="103"/>
      <c r="DN42" s="103"/>
      <c r="DO42" s="103"/>
      <c r="DP42" s="103"/>
      <c r="DQ42" s="103"/>
    </row>
    <row r="43" spans="29:121" ht="21.6" customHeight="1" x14ac:dyDescent="0.8">
      <c r="BA43" s="84"/>
      <c r="BB43" s="84"/>
      <c r="BC43" s="84"/>
      <c r="BD43" s="84"/>
      <c r="BE43" s="84"/>
      <c r="BF43" s="84"/>
      <c r="BV43" s="84"/>
      <c r="BW43" s="84"/>
      <c r="BX43" s="84"/>
      <c r="BY43" s="84"/>
      <c r="BZ43" s="84"/>
      <c r="CA43" s="84"/>
      <c r="CC43" s="87" t="s">
        <v>19</v>
      </c>
      <c r="CD43" s="87"/>
      <c r="CE43" s="87"/>
      <c r="CF43" s="87"/>
      <c r="CG43" s="87"/>
      <c r="CH43" s="87"/>
      <c r="CI43" s="87"/>
      <c r="CJ43" s="46"/>
      <c r="CK43" s="91" t="s">
        <v>81</v>
      </c>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L43" s="104" t="s">
        <v>11</v>
      </c>
      <c r="DM43" s="104"/>
      <c r="DN43" s="104"/>
      <c r="DO43" s="104"/>
      <c r="DP43" s="104"/>
      <c r="DQ43" s="104"/>
    </row>
    <row r="44" spans="29:121" ht="21.6" customHeight="1" x14ac:dyDescent="0.8">
      <c r="CC44" s="87"/>
      <c r="CD44" s="87"/>
      <c r="CE44" s="87"/>
      <c r="CF44" s="87"/>
      <c r="CG44" s="87"/>
      <c r="CH44" s="87"/>
      <c r="CI44" s="87"/>
      <c r="CJ44" s="46"/>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L44" s="100" t="s">
        <v>12</v>
      </c>
      <c r="DM44" s="100"/>
      <c r="DN44" s="100" t="s">
        <v>13</v>
      </c>
      <c r="DO44" s="100"/>
      <c r="DP44" s="100"/>
      <c r="DQ44" s="100"/>
    </row>
    <row r="45" spans="29:121" ht="21.6" customHeight="1" x14ac:dyDescent="0.8">
      <c r="CC45" s="87"/>
      <c r="CD45" s="87"/>
      <c r="CE45" s="87"/>
      <c r="CF45" s="87"/>
      <c r="CG45" s="87"/>
      <c r="CH45" s="87"/>
      <c r="CI45" s="87"/>
      <c r="CJ45" s="46"/>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row>
    <row r="46" spans="29:121" ht="21.6" customHeight="1" x14ac:dyDescent="0.8">
      <c r="BA46" s="84" t="str">
        <f>HYPERLINK(TEXT($AV$66,"")&amp;"\"&amp;TEXT($AV$67,"")&amp;"#21","Or Logic Block")</f>
        <v>Or Logic Block</v>
      </c>
      <c r="BB46" s="84"/>
      <c r="BC46" s="84"/>
      <c r="BD46" s="84"/>
      <c r="BE46" s="84"/>
      <c r="BF46" s="84"/>
      <c r="BV46" s="84" t="str">
        <f>HYPERLINK(TEXT($AV$66,"")&amp;"\"&amp;TEXT($AV$67,"")&amp;"#25","Nor (Not Or) Logic Block")</f>
        <v>Nor (Not Or) Logic Block</v>
      </c>
      <c r="BW46" s="84"/>
      <c r="BX46" s="84"/>
      <c r="BY46" s="84"/>
      <c r="BZ46" s="84"/>
      <c r="CA46" s="84"/>
      <c r="CC46" s="87"/>
      <c r="CD46" s="87"/>
      <c r="CE46" s="87"/>
      <c r="CF46" s="87"/>
      <c r="CG46" s="87"/>
      <c r="CH46" s="87"/>
      <c r="CI46" s="87"/>
      <c r="CJ46" s="46"/>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row>
    <row r="47" spans="29:121" ht="21.6" customHeight="1" x14ac:dyDescent="0.8">
      <c r="BA47" s="84"/>
      <c r="BB47" s="84"/>
      <c r="BC47" s="84"/>
      <c r="BD47" s="84"/>
      <c r="BE47" s="84"/>
      <c r="BF47" s="84"/>
      <c r="BV47" s="84"/>
      <c r="BW47" s="84"/>
      <c r="BX47" s="84"/>
      <c r="BY47" s="84"/>
      <c r="BZ47" s="84"/>
      <c r="CA47" s="84"/>
      <c r="CC47" s="88" t="s">
        <v>82</v>
      </c>
      <c r="CD47" s="88"/>
      <c r="CE47" s="88"/>
      <c r="CF47" s="88"/>
      <c r="CG47" s="88"/>
      <c r="CH47" s="88"/>
      <c r="CI47" s="88"/>
      <c r="CJ47" s="46"/>
      <c r="CK47" s="91" t="s">
        <v>83</v>
      </c>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L47" s="3"/>
      <c r="DM47" s="3"/>
      <c r="DN47" s="3"/>
      <c r="DO47" s="3"/>
      <c r="DP47" s="3"/>
      <c r="DQ47" s="3"/>
    </row>
    <row r="48" spans="29:121" ht="21.6" customHeight="1" x14ac:dyDescent="0.8">
      <c r="BA48" s="84"/>
      <c r="BB48" s="84"/>
      <c r="BC48" s="84"/>
      <c r="BD48" s="84"/>
      <c r="BE48" s="84"/>
      <c r="BF48" s="84"/>
      <c r="BV48" s="84"/>
      <c r="BW48" s="84"/>
      <c r="BX48" s="84"/>
      <c r="BY48" s="84"/>
      <c r="BZ48" s="84"/>
      <c r="CA48" s="84"/>
      <c r="CC48" s="88"/>
      <c r="CD48" s="88"/>
      <c r="CE48" s="88"/>
      <c r="CF48" s="88"/>
      <c r="CG48" s="88"/>
      <c r="CH48" s="88"/>
      <c r="CI48" s="88"/>
      <c r="CJ48" s="46"/>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L48" s="3"/>
      <c r="DM48" s="3"/>
      <c r="DN48" s="3"/>
      <c r="DO48" s="3"/>
      <c r="DP48" s="3"/>
      <c r="DQ48" s="3"/>
    </row>
    <row r="49" spans="29:121" ht="21.6" customHeight="1" x14ac:dyDescent="0.8">
      <c r="BA49" s="84"/>
      <c r="BB49" s="84"/>
      <c r="BC49" s="84"/>
      <c r="BD49" s="84"/>
      <c r="BE49" s="84"/>
      <c r="BF49" s="84"/>
      <c r="BV49" s="84"/>
      <c r="BW49" s="84"/>
      <c r="BX49" s="84"/>
      <c r="BY49" s="84"/>
      <c r="BZ49" s="84"/>
      <c r="CA49" s="84"/>
      <c r="CC49" s="88"/>
      <c r="CD49" s="88"/>
      <c r="CE49" s="88"/>
      <c r="CF49" s="88"/>
      <c r="CG49" s="88"/>
      <c r="CH49" s="88"/>
      <c r="CI49" s="88"/>
      <c r="CJ49" s="46"/>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L49" s="3"/>
      <c r="DM49" s="3"/>
      <c r="DN49" s="3"/>
      <c r="DO49" s="3"/>
      <c r="DP49" s="3"/>
      <c r="DQ49" s="3"/>
    </row>
    <row r="50" spans="29:121" ht="21.6" customHeight="1" x14ac:dyDescent="0.8">
      <c r="CC50" s="88"/>
      <c r="CD50" s="88"/>
      <c r="CE50" s="88"/>
      <c r="CF50" s="88"/>
      <c r="CG50" s="88"/>
      <c r="CH50" s="88"/>
      <c r="CI50" s="88"/>
      <c r="CJ50" s="46"/>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L50" s="3"/>
      <c r="DM50" s="3"/>
      <c r="DN50" s="3"/>
      <c r="DO50" s="3"/>
      <c r="DP50" s="3"/>
      <c r="DQ50" s="3"/>
    </row>
    <row r="51" spans="29:121" ht="21.6" customHeight="1" x14ac:dyDescent="0.8">
      <c r="CC51" s="86"/>
      <c r="CD51" s="86"/>
      <c r="CE51" s="86"/>
      <c r="CF51" s="86"/>
      <c r="CG51" s="86"/>
      <c r="CH51" s="86"/>
      <c r="CI51" s="86"/>
      <c r="CJ51" s="46"/>
      <c r="CK51" s="90"/>
      <c r="CL51" s="90"/>
      <c r="CM51" s="90"/>
      <c r="CN51" s="90"/>
      <c r="CO51" s="90"/>
      <c r="CP51" s="90"/>
      <c r="CQ51" s="90"/>
      <c r="CR51" s="90"/>
      <c r="CS51" s="90"/>
      <c r="CT51" s="90"/>
      <c r="CU51" s="90"/>
      <c r="CV51" s="90"/>
      <c r="CW51" s="90"/>
      <c r="CX51" s="90"/>
      <c r="CY51" s="90"/>
      <c r="CZ51" s="90"/>
      <c r="DA51" s="90"/>
      <c r="DB51" s="90"/>
      <c r="DC51" s="90"/>
      <c r="DD51" s="90"/>
      <c r="DE51" s="90"/>
      <c r="DF51" s="90"/>
      <c r="DG51" s="90"/>
      <c r="DH51" s="90"/>
      <c r="DL51" s="3"/>
      <c r="DM51" s="3"/>
      <c r="DN51" s="3"/>
      <c r="DO51" s="3"/>
      <c r="DP51" s="3"/>
      <c r="DQ51" s="3"/>
    </row>
    <row r="52" spans="29:121" ht="21.6" customHeight="1" x14ac:dyDescent="0.8">
      <c r="BA52" s="84" t="str">
        <f>HYPERLINK(TEXT($AV$66,"")&amp;"\"&amp;TEXT($AV$67,"")&amp;"#22","Exclusive Or Logic Block")</f>
        <v>Exclusive Or Logic Block</v>
      </c>
      <c r="BB52" s="84"/>
      <c r="BC52" s="84"/>
      <c r="BD52" s="84"/>
      <c r="BE52" s="84"/>
      <c r="BF52" s="84"/>
      <c r="BV52" s="84" t="str">
        <f>HYPERLINK(TEXT($AV$66,"")&amp;"\"&amp;TEXT($AV$67,"")&amp;"#23","Not Logic Block")</f>
        <v>Not Logic Block</v>
      </c>
      <c r="BW52" s="84"/>
      <c r="BX52" s="84"/>
      <c r="BY52" s="84"/>
      <c r="BZ52" s="84"/>
      <c r="CA52" s="84"/>
      <c r="CC52" s="86"/>
      <c r="CD52" s="86"/>
      <c r="CE52" s="86"/>
      <c r="CF52" s="86"/>
      <c r="CG52" s="86"/>
      <c r="CH52" s="86"/>
      <c r="CI52" s="86"/>
      <c r="CJ52" s="46"/>
      <c r="CK52" s="90"/>
      <c r="CL52" s="90"/>
      <c r="CM52" s="90"/>
      <c r="CN52" s="90"/>
      <c r="CO52" s="90"/>
      <c r="CP52" s="90"/>
      <c r="CQ52" s="90"/>
      <c r="CR52" s="90"/>
      <c r="CS52" s="90"/>
      <c r="CT52" s="90"/>
      <c r="CU52" s="90"/>
      <c r="CV52" s="90"/>
      <c r="CW52" s="90"/>
      <c r="CX52" s="90"/>
      <c r="CY52" s="90"/>
      <c r="CZ52" s="90"/>
      <c r="DA52" s="90"/>
      <c r="DB52" s="90"/>
      <c r="DC52" s="90"/>
      <c r="DD52" s="90"/>
      <c r="DE52" s="90"/>
      <c r="DF52" s="90"/>
      <c r="DG52" s="90"/>
      <c r="DH52" s="90"/>
      <c r="DL52" s="3"/>
      <c r="DM52" s="3"/>
      <c r="DN52" s="3"/>
      <c r="DO52" s="3"/>
      <c r="DP52" s="3"/>
      <c r="DQ52" s="3"/>
    </row>
    <row r="53" spans="29:121" ht="21.6" customHeight="1" x14ac:dyDescent="0.8">
      <c r="BA53" s="84"/>
      <c r="BB53" s="84"/>
      <c r="BC53" s="84"/>
      <c r="BD53" s="84"/>
      <c r="BE53" s="84"/>
      <c r="BF53" s="84"/>
      <c r="BV53" s="84"/>
      <c r="BW53" s="84"/>
      <c r="BX53" s="84"/>
      <c r="BY53" s="84"/>
      <c r="BZ53" s="84"/>
      <c r="CA53" s="84"/>
      <c r="CC53" s="86"/>
      <c r="CD53" s="86"/>
      <c r="CE53" s="86"/>
      <c r="CF53" s="86"/>
      <c r="CG53" s="86"/>
      <c r="CH53" s="86"/>
      <c r="CI53" s="86"/>
      <c r="CJ53" s="46"/>
      <c r="CK53" s="90"/>
      <c r="CL53" s="90"/>
      <c r="CM53" s="90"/>
      <c r="CN53" s="90"/>
      <c r="CO53" s="90"/>
      <c r="CP53" s="90"/>
      <c r="CQ53" s="90"/>
      <c r="CR53" s="90"/>
      <c r="CS53" s="90"/>
      <c r="CT53" s="90"/>
      <c r="CU53" s="90"/>
      <c r="CV53" s="90"/>
      <c r="CW53" s="90"/>
      <c r="CX53" s="90"/>
      <c r="CY53" s="90"/>
      <c r="CZ53" s="90"/>
      <c r="DA53" s="90"/>
      <c r="DB53" s="90"/>
      <c r="DC53" s="90"/>
      <c r="DD53" s="90"/>
      <c r="DE53" s="90"/>
      <c r="DF53" s="90"/>
      <c r="DG53" s="90"/>
      <c r="DH53" s="90"/>
      <c r="DL53" s="3"/>
      <c r="DM53" s="3"/>
      <c r="DN53" s="3"/>
      <c r="DO53" s="3"/>
      <c r="DP53" s="3"/>
      <c r="DQ53" s="3"/>
    </row>
    <row r="54" spans="29:121" ht="21.6" customHeight="1" x14ac:dyDescent="0.8">
      <c r="AC54" s="84" t="str">
        <f>HYPERLINK(TEXT($AV$66,"")&amp;"\"&amp;TEXT($AV$67,"")&amp;"#13","Constant Logic Block")</f>
        <v>Constant Logic Block</v>
      </c>
      <c r="AD54" s="84"/>
      <c r="AE54" s="84"/>
      <c r="AF54" s="84"/>
      <c r="AG54" s="84"/>
      <c r="AH54" s="84"/>
      <c r="BA54" s="84"/>
      <c r="BB54" s="84"/>
      <c r="BC54" s="84"/>
      <c r="BD54" s="84"/>
      <c r="BE54" s="84"/>
      <c r="BF54" s="84"/>
      <c r="BV54" s="84"/>
      <c r="BW54" s="84"/>
      <c r="BX54" s="84"/>
      <c r="BY54" s="84"/>
      <c r="BZ54" s="84"/>
      <c r="CA54" s="84"/>
      <c r="CC54" s="86"/>
      <c r="CD54" s="86"/>
      <c r="CE54" s="86"/>
      <c r="CF54" s="86"/>
      <c r="CG54" s="86"/>
      <c r="CH54" s="86"/>
      <c r="CI54" s="86"/>
      <c r="CJ54" s="46"/>
      <c r="CK54" s="90"/>
      <c r="CL54" s="90"/>
      <c r="CM54" s="90"/>
      <c r="CN54" s="90"/>
      <c r="CO54" s="90"/>
      <c r="CP54" s="90"/>
      <c r="CQ54" s="90"/>
      <c r="CR54" s="90"/>
      <c r="CS54" s="90"/>
      <c r="CT54" s="90"/>
      <c r="CU54" s="90"/>
      <c r="CV54" s="90"/>
      <c r="CW54" s="90"/>
      <c r="CX54" s="90"/>
      <c r="CY54" s="90"/>
      <c r="CZ54" s="90"/>
      <c r="DA54" s="90"/>
      <c r="DB54" s="90"/>
      <c r="DC54" s="90"/>
      <c r="DD54" s="90"/>
      <c r="DE54" s="90"/>
      <c r="DF54" s="90"/>
      <c r="DG54" s="90"/>
      <c r="DH54" s="90"/>
      <c r="DL54" s="3"/>
      <c r="DM54" s="3"/>
      <c r="DN54" s="3"/>
      <c r="DO54" s="3"/>
      <c r="DP54" s="3"/>
      <c r="DQ54" s="3"/>
    </row>
    <row r="55" spans="29:121" ht="21.6" customHeight="1" x14ac:dyDescent="0.8">
      <c r="AC55" s="84"/>
      <c r="AD55" s="84"/>
      <c r="AE55" s="84"/>
      <c r="AF55" s="84"/>
      <c r="AG55" s="84"/>
      <c r="AH55" s="84"/>
      <c r="BA55" s="84"/>
      <c r="BB55" s="84"/>
      <c r="BC55" s="84"/>
      <c r="BD55" s="84"/>
      <c r="BE55" s="84"/>
      <c r="BF55" s="84"/>
      <c r="BV55" s="84"/>
      <c r="BW55" s="84"/>
      <c r="BX55" s="84"/>
      <c r="BY55" s="84"/>
      <c r="BZ55" s="84"/>
      <c r="CA55" s="84"/>
      <c r="CC55" s="86"/>
      <c r="CD55" s="86"/>
      <c r="CE55" s="86"/>
      <c r="CF55" s="86"/>
      <c r="CG55" s="86"/>
      <c r="CH55" s="86"/>
      <c r="CI55" s="86"/>
      <c r="CJ55" s="46"/>
      <c r="CK55" s="90"/>
      <c r="CL55" s="90"/>
      <c r="CM55" s="90"/>
      <c r="CN55" s="90"/>
      <c r="CO55" s="90"/>
      <c r="CP55" s="90"/>
      <c r="CQ55" s="90"/>
      <c r="CR55" s="90"/>
      <c r="CS55" s="90"/>
      <c r="CT55" s="90"/>
      <c r="CU55" s="90"/>
      <c r="CV55" s="90"/>
      <c r="CW55" s="90"/>
      <c r="CX55" s="90"/>
      <c r="CY55" s="90"/>
      <c r="CZ55" s="90"/>
      <c r="DA55" s="90"/>
      <c r="DB55" s="90"/>
      <c r="DC55" s="90"/>
      <c r="DD55" s="90"/>
      <c r="DE55" s="90"/>
      <c r="DF55" s="90"/>
      <c r="DG55" s="90"/>
      <c r="DH55" s="90"/>
      <c r="DL55" s="3"/>
      <c r="DM55" s="3"/>
      <c r="DN55" s="3"/>
      <c r="DO55" s="3"/>
      <c r="DP55" s="3"/>
      <c r="DQ55" s="3"/>
    </row>
    <row r="56" spans="29:121" ht="21.6" customHeight="1" x14ac:dyDescent="0.8">
      <c r="AC56" s="84"/>
      <c r="AD56" s="84"/>
      <c r="AE56" s="84"/>
      <c r="AF56" s="84"/>
      <c r="AG56" s="84"/>
      <c r="AH56" s="84"/>
      <c r="CC56" s="86"/>
      <c r="CD56" s="86"/>
      <c r="CE56" s="86"/>
      <c r="CF56" s="86"/>
      <c r="CG56" s="86"/>
      <c r="CH56" s="86"/>
      <c r="CI56" s="86"/>
      <c r="CJ56" s="46"/>
      <c r="CK56" s="90"/>
      <c r="CL56" s="90"/>
      <c r="CM56" s="90"/>
      <c r="CN56" s="90"/>
      <c r="CO56" s="90"/>
      <c r="CP56" s="90"/>
      <c r="CQ56" s="90"/>
      <c r="CR56" s="90"/>
      <c r="CS56" s="90"/>
      <c r="CT56" s="90"/>
      <c r="CU56" s="90"/>
      <c r="CV56" s="90"/>
      <c r="CW56" s="90"/>
      <c r="CX56" s="90"/>
      <c r="CY56" s="90"/>
      <c r="CZ56" s="90"/>
      <c r="DA56" s="90"/>
      <c r="DB56" s="90"/>
      <c r="DC56" s="90"/>
      <c r="DD56" s="90"/>
      <c r="DE56" s="90"/>
      <c r="DF56" s="90"/>
      <c r="DG56" s="90"/>
      <c r="DH56" s="90"/>
      <c r="DM56" s="4"/>
      <c r="DN56" s="4"/>
      <c r="DO56" s="4"/>
      <c r="DP56" s="4"/>
      <c r="DQ56" s="4"/>
    </row>
    <row r="57" spans="29:121" ht="21.6" customHeight="1" x14ac:dyDescent="0.8">
      <c r="AC57" s="84"/>
      <c r="AD57" s="84"/>
      <c r="AE57" s="84"/>
      <c r="AF57" s="84"/>
      <c r="AG57" s="84"/>
      <c r="AH57" s="84"/>
      <c r="CC57" s="86"/>
      <c r="CD57" s="86"/>
      <c r="CE57" s="86"/>
      <c r="CF57" s="86"/>
      <c r="CG57" s="86"/>
      <c r="CH57" s="86"/>
      <c r="CI57" s="86"/>
      <c r="CJ57" s="46"/>
      <c r="CK57" s="90"/>
      <c r="CL57" s="90"/>
      <c r="CM57" s="90"/>
      <c r="CN57" s="90"/>
      <c r="CO57" s="90"/>
      <c r="CP57" s="90"/>
      <c r="CQ57" s="90"/>
      <c r="CR57" s="90"/>
      <c r="CS57" s="90"/>
      <c r="CT57" s="90"/>
      <c r="CU57" s="90"/>
      <c r="CV57" s="90"/>
      <c r="CW57" s="90"/>
      <c r="CX57" s="90"/>
      <c r="CY57" s="90"/>
      <c r="CZ57" s="90"/>
      <c r="DA57" s="90"/>
      <c r="DB57" s="90"/>
      <c r="DC57" s="90"/>
      <c r="DD57" s="90"/>
      <c r="DE57" s="90"/>
      <c r="DF57" s="90"/>
      <c r="DG57" s="90"/>
      <c r="DH57" s="90"/>
      <c r="DL57" s="4"/>
      <c r="DM57" s="4"/>
      <c r="DN57" s="4"/>
      <c r="DO57" s="4"/>
      <c r="DP57" s="4"/>
      <c r="DQ57" s="4"/>
    </row>
    <row r="58" spans="29:121" ht="21.6" customHeight="1" x14ac:dyDescent="0.8">
      <c r="BM58" s="84" t="str">
        <f>HYPERLINK(TEXT($AV$66,"")&amp;"\"&amp;TEXT($AV$67,"")&amp;"#26","If Logic Block")</f>
        <v>If Logic Block</v>
      </c>
      <c r="BN58" s="84"/>
      <c r="BO58" s="84"/>
      <c r="BP58" s="84"/>
      <c r="BQ58" s="84"/>
      <c r="BR58" s="84"/>
      <c r="CC58" s="86"/>
      <c r="CD58" s="86"/>
      <c r="CE58" s="86"/>
      <c r="CF58" s="86"/>
      <c r="CG58" s="86"/>
      <c r="CH58" s="86"/>
      <c r="CI58" s="86"/>
      <c r="CJ58" s="46"/>
      <c r="CK58" s="90"/>
      <c r="CL58" s="90"/>
      <c r="CM58" s="90"/>
      <c r="CN58" s="90"/>
      <c r="CO58" s="90"/>
      <c r="CP58" s="90"/>
      <c r="CQ58" s="90"/>
      <c r="CR58" s="90"/>
      <c r="CS58" s="90"/>
      <c r="CT58" s="90"/>
      <c r="CU58" s="90"/>
      <c r="CV58" s="90"/>
      <c r="CW58" s="90"/>
      <c r="CX58" s="90"/>
      <c r="CY58" s="90"/>
      <c r="CZ58" s="90"/>
      <c r="DA58" s="90"/>
      <c r="DB58" s="90"/>
      <c r="DC58" s="90"/>
      <c r="DD58" s="90"/>
      <c r="DE58" s="90"/>
      <c r="DF58" s="90"/>
      <c r="DG58" s="90"/>
      <c r="DH58" s="90"/>
      <c r="DL58" s="4"/>
      <c r="DM58" s="4"/>
      <c r="DN58" s="4"/>
      <c r="DO58" s="4"/>
      <c r="DP58" s="4"/>
      <c r="DQ58" s="4"/>
    </row>
    <row r="59" spans="29:121" ht="21.6" customHeight="1" x14ac:dyDescent="0.8">
      <c r="BM59" s="84"/>
      <c r="BN59" s="84"/>
      <c r="BO59" s="84"/>
      <c r="BP59" s="84"/>
      <c r="BQ59" s="84"/>
      <c r="BR59" s="84"/>
      <c r="CC59" s="86"/>
      <c r="CD59" s="86"/>
      <c r="CE59" s="86"/>
      <c r="CF59" s="86"/>
      <c r="CG59" s="86"/>
      <c r="CH59" s="86"/>
      <c r="CI59" s="86"/>
      <c r="CJ59" s="46"/>
      <c r="CK59" s="90"/>
      <c r="CL59" s="90"/>
      <c r="CM59" s="90"/>
      <c r="CN59" s="90"/>
      <c r="CO59" s="90"/>
      <c r="CP59" s="90"/>
      <c r="CQ59" s="90"/>
      <c r="CR59" s="90"/>
      <c r="CS59" s="90"/>
      <c r="CT59" s="90"/>
      <c r="CU59" s="90"/>
      <c r="CV59" s="90"/>
      <c r="CW59" s="90"/>
      <c r="CX59" s="90"/>
      <c r="CY59" s="90"/>
      <c r="CZ59" s="90"/>
      <c r="DA59" s="90"/>
      <c r="DB59" s="90"/>
      <c r="DC59" s="90"/>
      <c r="DD59" s="90"/>
      <c r="DE59" s="90"/>
      <c r="DF59" s="90"/>
      <c r="DG59" s="90"/>
      <c r="DH59" s="90"/>
      <c r="DL59" s="4"/>
      <c r="DM59" s="4"/>
      <c r="DN59" s="4"/>
      <c r="DO59" s="4"/>
      <c r="DP59" s="4"/>
      <c r="DQ59" s="4"/>
    </row>
    <row r="60" spans="29:121" ht="21.6" customHeight="1" x14ac:dyDescent="0.8">
      <c r="BM60" s="84"/>
      <c r="BN60" s="84"/>
      <c r="BO60" s="84"/>
      <c r="BP60" s="84"/>
      <c r="BQ60" s="84"/>
      <c r="BR60" s="84"/>
      <c r="CC60" s="86"/>
      <c r="CD60" s="86"/>
      <c r="CE60" s="86"/>
      <c r="CF60" s="86"/>
      <c r="CG60" s="86"/>
      <c r="CH60" s="86"/>
      <c r="CI60" s="86"/>
      <c r="CJ60" s="46"/>
      <c r="CK60" s="90"/>
      <c r="CL60" s="90"/>
      <c r="CM60" s="90"/>
      <c r="CN60" s="90"/>
      <c r="CO60" s="90"/>
      <c r="CP60" s="90"/>
      <c r="CQ60" s="90"/>
      <c r="CR60" s="90"/>
      <c r="CS60" s="90"/>
      <c r="CT60" s="90"/>
      <c r="CU60" s="90"/>
      <c r="CV60" s="90"/>
      <c r="CW60" s="90"/>
      <c r="CX60" s="90"/>
      <c r="CY60" s="90"/>
      <c r="CZ60" s="90"/>
      <c r="DA60" s="90"/>
      <c r="DB60" s="90"/>
      <c r="DC60" s="90"/>
      <c r="DD60" s="90"/>
      <c r="DE60" s="90"/>
      <c r="DF60" s="90"/>
      <c r="DG60" s="90"/>
      <c r="DH60" s="90"/>
      <c r="DL60" s="4"/>
      <c r="DM60" s="4"/>
      <c r="DN60" s="4"/>
      <c r="DO60" s="4"/>
      <c r="DP60" s="4"/>
      <c r="DQ60" s="4"/>
    </row>
    <row r="61" spans="29:121" ht="21.6" customHeight="1" x14ac:dyDescent="0.8">
      <c r="BM61" s="84"/>
      <c r="BN61" s="84"/>
      <c r="BO61" s="84"/>
      <c r="BP61" s="84"/>
      <c r="BQ61" s="84"/>
      <c r="BR61" s="84"/>
      <c r="CC61" s="86"/>
      <c r="CD61" s="86"/>
      <c r="CE61" s="86"/>
      <c r="CF61" s="86"/>
      <c r="CG61" s="86"/>
      <c r="CH61" s="86"/>
      <c r="CI61" s="86"/>
      <c r="CJ61" s="46"/>
      <c r="CK61" s="90"/>
      <c r="CL61" s="90"/>
      <c r="CM61" s="90"/>
      <c r="CN61" s="90"/>
      <c r="CO61" s="90"/>
      <c r="CP61" s="90"/>
      <c r="CQ61" s="90"/>
      <c r="CR61" s="90"/>
      <c r="CS61" s="90"/>
      <c r="CT61" s="90"/>
      <c r="CU61" s="90"/>
      <c r="CV61" s="90"/>
      <c r="CW61" s="90"/>
      <c r="CX61" s="90"/>
      <c r="CY61" s="90"/>
      <c r="CZ61" s="90"/>
      <c r="DA61" s="90"/>
      <c r="DB61" s="90"/>
      <c r="DC61" s="90"/>
      <c r="DD61" s="90"/>
      <c r="DE61" s="90"/>
      <c r="DF61" s="90"/>
      <c r="DG61" s="90"/>
      <c r="DH61" s="90"/>
      <c r="DL61" s="4"/>
      <c r="DM61" s="4"/>
      <c r="DN61" s="4"/>
      <c r="DO61" s="4"/>
      <c r="DP61" s="4"/>
      <c r="DQ61" s="4"/>
    </row>
    <row r="62" spans="29:121" ht="21.6" customHeight="1" x14ac:dyDescent="0.8">
      <c r="CC62" s="86"/>
      <c r="CD62" s="86"/>
      <c r="CE62" s="86"/>
      <c r="CF62" s="86"/>
      <c r="CG62" s="86"/>
      <c r="CH62" s="86"/>
      <c r="CI62" s="86"/>
      <c r="CJ62" s="46"/>
      <c r="CK62" s="90"/>
      <c r="CL62" s="90"/>
      <c r="CM62" s="90"/>
      <c r="CN62" s="90"/>
      <c r="CO62" s="90"/>
      <c r="CP62" s="90"/>
      <c r="CQ62" s="90"/>
      <c r="CR62" s="90"/>
      <c r="CS62" s="90"/>
      <c r="CT62" s="90"/>
      <c r="CU62" s="90"/>
      <c r="CV62" s="90"/>
      <c r="CW62" s="90"/>
      <c r="CX62" s="90"/>
      <c r="CY62" s="90"/>
      <c r="CZ62" s="90"/>
      <c r="DA62" s="90"/>
      <c r="DB62" s="90"/>
      <c r="DC62" s="90"/>
      <c r="DD62" s="90"/>
      <c r="DE62" s="90"/>
      <c r="DF62" s="90"/>
      <c r="DG62" s="90"/>
      <c r="DH62" s="90"/>
      <c r="DL62" s="96" t="s">
        <v>4</v>
      </c>
      <c r="DM62" s="96"/>
      <c r="DN62" s="96"/>
      <c r="DO62" s="96"/>
      <c r="DP62" s="96"/>
      <c r="DQ62" s="96"/>
    </row>
    <row r="63" spans="29:121" ht="21.6" customHeight="1" x14ac:dyDescent="0.8">
      <c r="CC63" s="86"/>
      <c r="CD63" s="86"/>
      <c r="CE63" s="86"/>
      <c r="CF63" s="86"/>
      <c r="CG63" s="86"/>
      <c r="CH63" s="86"/>
      <c r="CI63" s="86"/>
      <c r="CJ63" s="46"/>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L63" s="96"/>
      <c r="DM63" s="96"/>
      <c r="DN63" s="96"/>
      <c r="DO63" s="96"/>
      <c r="DP63" s="96"/>
      <c r="DQ63" s="96"/>
    </row>
    <row r="64" spans="29:121" ht="21.6" customHeight="1" x14ac:dyDescent="0.8">
      <c r="CC64" s="86"/>
      <c r="CD64" s="86"/>
      <c r="CE64" s="86"/>
      <c r="CF64" s="86"/>
      <c r="CG64" s="86"/>
      <c r="CH64" s="86"/>
      <c r="CI64" s="86"/>
      <c r="CJ64" s="46"/>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L64" s="96"/>
      <c r="DM64" s="96"/>
      <c r="DN64" s="96"/>
      <c r="DO64" s="96"/>
      <c r="DP64" s="96"/>
      <c r="DQ64" s="96"/>
    </row>
    <row r="65" spans="2:121" ht="21.6" customHeight="1" x14ac:dyDescent="0.8">
      <c r="AV65" s="44"/>
      <c r="CC65" s="86"/>
      <c r="CD65" s="86"/>
      <c r="CE65" s="86"/>
      <c r="CF65" s="86"/>
      <c r="CG65" s="86"/>
      <c r="CH65" s="86"/>
      <c r="CI65" s="86"/>
      <c r="CJ65" s="46"/>
      <c r="CK65" s="90"/>
      <c r="CL65" s="90"/>
      <c r="CM65" s="90"/>
      <c r="CN65" s="90"/>
      <c r="CO65" s="90"/>
      <c r="CP65" s="90"/>
      <c r="CQ65" s="90"/>
      <c r="CR65" s="90"/>
      <c r="CS65" s="90"/>
      <c r="CT65" s="90"/>
      <c r="CU65" s="90"/>
      <c r="CV65" s="90"/>
      <c r="CW65" s="90"/>
      <c r="CX65" s="90"/>
      <c r="CY65" s="90"/>
      <c r="CZ65" s="90"/>
      <c r="DA65" s="90"/>
      <c r="DB65" s="90"/>
      <c r="DC65" s="90"/>
      <c r="DD65" s="90"/>
      <c r="DE65" s="90"/>
      <c r="DF65" s="90"/>
      <c r="DG65" s="90"/>
      <c r="DH65" s="90"/>
      <c r="DL65" s="95" t="s">
        <v>2</v>
      </c>
      <c r="DM65" s="95"/>
      <c r="DN65" s="95"/>
      <c r="DO65" s="95"/>
      <c r="DP65" s="95"/>
      <c r="DQ65" s="95"/>
    </row>
    <row r="66" spans="2:121" ht="21.6" customHeight="1" x14ac:dyDescent="0.8">
      <c r="AH66" s="83" t="s">
        <v>28</v>
      </c>
      <c r="AI66" s="83"/>
      <c r="AJ66" s="83"/>
      <c r="AK66" s="83"/>
      <c r="AL66" s="83"/>
      <c r="AM66" s="83"/>
      <c r="AN66" s="83"/>
      <c r="AO66" s="83"/>
      <c r="AP66" s="83"/>
      <c r="AQ66" s="83"/>
      <c r="AR66" s="83"/>
      <c r="AS66" s="83"/>
      <c r="AT66" s="83"/>
      <c r="AU66" s="83"/>
      <c r="AV66" s="85" t="str">
        <f>HYPERLINK("D:\FDE Tools\Logic Diagrams\Logic Diagram Tool")</f>
        <v>D:\FDE Tools\Logic Diagrams\Logic Diagram Tool</v>
      </c>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CC66" s="86"/>
      <c r="CD66" s="86"/>
      <c r="CE66" s="86"/>
      <c r="CF66" s="86"/>
      <c r="CG66" s="86"/>
      <c r="CH66" s="86"/>
      <c r="CI66" s="86"/>
      <c r="CJ66" s="46"/>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90"/>
      <c r="DL66" s="95"/>
      <c r="DM66" s="95"/>
      <c r="DN66" s="95"/>
      <c r="DO66" s="95"/>
      <c r="DP66" s="95"/>
      <c r="DQ66" s="95"/>
    </row>
    <row r="67" spans="2:121" ht="21.6" customHeight="1" x14ac:dyDescent="1.25">
      <c r="AH67" s="83" t="s">
        <v>29</v>
      </c>
      <c r="AI67" s="83"/>
      <c r="AJ67" s="83"/>
      <c r="AK67" s="83"/>
      <c r="AL67" s="83"/>
      <c r="AM67" s="83"/>
      <c r="AN67" s="83"/>
      <c r="AO67" s="83"/>
      <c r="AP67" s="83"/>
      <c r="AQ67" s="83"/>
      <c r="AR67" s="83"/>
      <c r="AS67" s="83"/>
      <c r="AT67" s="83"/>
      <c r="AU67" s="83"/>
      <c r="AV67" s="85" t="s">
        <v>93</v>
      </c>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L67" s="92" t="s">
        <v>3</v>
      </c>
      <c r="DM67" s="92"/>
      <c r="DN67" s="92"/>
      <c r="DO67" s="92"/>
      <c r="DP67" s="92"/>
      <c r="DQ67" s="92"/>
    </row>
    <row r="68" spans="2:121" ht="21.6" customHeight="1" x14ac:dyDescent="0.8">
      <c r="DL68" s="92"/>
      <c r="DM68" s="92"/>
      <c r="DN68" s="92"/>
      <c r="DO68" s="92"/>
      <c r="DP68" s="92"/>
      <c r="DQ68" s="92"/>
    </row>
    <row r="72" spans="2:121" ht="21.6" customHeight="1" x14ac:dyDescent="1.25">
      <c r="B72" s="42" t="s">
        <v>84</v>
      </c>
    </row>
  </sheetData>
  <mergeCells count="83">
    <mergeCell ref="BM58:BR61"/>
    <mergeCell ref="AH66:AU66"/>
    <mergeCell ref="AC10:AH13"/>
    <mergeCell ref="AC22:AH25"/>
    <mergeCell ref="AP36:AY37"/>
    <mergeCell ref="AV66:BS66"/>
    <mergeCell ref="CC5:DH6"/>
    <mergeCell ref="BO27:BV30"/>
    <mergeCell ref="CK19:DH22"/>
    <mergeCell ref="CK31:DH34"/>
    <mergeCell ref="CC31:CI34"/>
    <mergeCell ref="CC19:CI22"/>
    <mergeCell ref="CC23:CI26"/>
    <mergeCell ref="CK23:DH26"/>
    <mergeCell ref="AQ5:BV6"/>
    <mergeCell ref="BO13:BT16"/>
    <mergeCell ref="BO21:BT24"/>
    <mergeCell ref="BO34:BT37"/>
    <mergeCell ref="CC7:CI8"/>
    <mergeCell ref="CK7:DH8"/>
    <mergeCell ref="CC9:CI10"/>
    <mergeCell ref="CK9:DH10"/>
    <mergeCell ref="DL42:DQ42"/>
    <mergeCell ref="DL41:DQ41"/>
    <mergeCell ref="DL38:DQ38"/>
    <mergeCell ref="CC55:CI56"/>
    <mergeCell ref="DL39:DQ39"/>
    <mergeCell ref="DL43:DQ43"/>
    <mergeCell ref="CC35:CI38"/>
    <mergeCell ref="CK35:DH38"/>
    <mergeCell ref="CK39:DH42"/>
    <mergeCell ref="CK43:DH46"/>
    <mergeCell ref="DL67:DQ68"/>
    <mergeCell ref="CC65:CI66"/>
    <mergeCell ref="CK65:DH66"/>
    <mergeCell ref="CK59:DH60"/>
    <mergeCell ref="E5:AJ6"/>
    <mergeCell ref="DL40:DQ40"/>
    <mergeCell ref="DL65:DQ66"/>
    <mergeCell ref="DL62:DQ64"/>
    <mergeCell ref="DL2:DM27"/>
    <mergeCell ref="DN2:DN27"/>
    <mergeCell ref="CK61:DH62"/>
    <mergeCell ref="DO2:DQ27"/>
    <mergeCell ref="DL44:DM44"/>
    <mergeCell ref="DN44:DQ44"/>
    <mergeCell ref="DL29:DQ32"/>
    <mergeCell ref="DL33:DQ37"/>
    <mergeCell ref="CC11:CI12"/>
    <mergeCell ref="CK11:DH12"/>
    <mergeCell ref="CC13:CI14"/>
    <mergeCell ref="CK13:DH14"/>
    <mergeCell ref="CC15:CI16"/>
    <mergeCell ref="CK15:DH16"/>
    <mergeCell ref="CC17:CI18"/>
    <mergeCell ref="CK17:DH18"/>
    <mergeCell ref="CK27:DH30"/>
    <mergeCell ref="CC27:CI30"/>
    <mergeCell ref="CC63:CI64"/>
    <mergeCell ref="CC61:CI62"/>
    <mergeCell ref="CK47:DH50"/>
    <mergeCell ref="CK63:DH64"/>
    <mergeCell ref="CK51:DH52"/>
    <mergeCell ref="CK53:DH54"/>
    <mergeCell ref="CK55:DH56"/>
    <mergeCell ref="CK57:DH58"/>
    <mergeCell ref="CC57:CI58"/>
    <mergeCell ref="AH67:AU67"/>
    <mergeCell ref="AC38:AH41"/>
    <mergeCell ref="AC54:AH57"/>
    <mergeCell ref="BA40:BF43"/>
    <mergeCell ref="AV67:CC67"/>
    <mergeCell ref="BV52:CA55"/>
    <mergeCell ref="BV46:CA49"/>
    <mergeCell ref="BV40:CA43"/>
    <mergeCell ref="CC59:CI60"/>
    <mergeCell ref="CC39:CI42"/>
    <mergeCell ref="CC43:CI46"/>
    <mergeCell ref="CC47:CI50"/>
    <mergeCell ref="CC53:CI54"/>
    <mergeCell ref="CC51:CI52"/>
    <mergeCell ref="BA46:BF49"/>
    <mergeCell ref="BA52:BF55"/>
  </mergeCells>
  <hyperlinks>
    <hyperlink ref="CC11:CI12" location="'TC-01 Symbols'!A1" display="TC-01" xr:uid="{00000000-0004-0000-0100-000000000000}"/>
    <hyperlink ref="CC13:CI14" location="'TC-02 Symbols'!A1" display="TC-02" xr:uid="{00000000-0004-0000-0100-000001000000}"/>
    <hyperlink ref="CC15:CI16" location="Blank!A1" display="TC-03" xr:uid="{00000000-0004-0000-0100-000002000000}"/>
    <hyperlink ref="CC17:CI18" location="'Ex Hi Select'!A1" display="TC-01" xr:uid="{00000000-0004-0000-0100-000003000000}"/>
    <hyperlink ref="CC19:CI20" location="'Example MA Control'!A1" display="TC-05" xr:uid="{00000000-0004-0000-0100-000004000000}"/>
    <hyperlink ref="CC19:CI22" location="'Example HW Hx Cntrol Basic'!A1" display="TC-01" xr:uid="{00000000-0004-0000-0100-000005000000}"/>
    <hyperlink ref="CC23:CI24" location="'Example MA Control'!A1" display="TC-05" xr:uid="{00000000-0004-0000-0100-000006000000}"/>
    <hyperlink ref="CC23:CI26" location="'Example HW Hx Cntrl Enhanced'!A1" display="TC-01" xr:uid="{00000000-0004-0000-0100-000007000000}"/>
    <hyperlink ref="CC27:CI28" location="'Bldg Occ-UnOcc'!A1" display="TC-02" xr:uid="{00000000-0004-0000-0100-000008000000}"/>
    <hyperlink ref="CC31:CI32" location="'FTR Zone'!A1" display="TC-03" xr:uid="{00000000-0004-0000-0100-000009000000}"/>
    <hyperlink ref="CC35:CI38" location="'HW Pump SS'!A1" display="TC-04 and TC-05" xr:uid="{00000000-0004-0000-0100-00000A000000}"/>
    <hyperlink ref="CC39:CI40" location="'FTR Zone'!A1" display="TC-03" xr:uid="{00000000-0004-0000-0100-00000B000000}"/>
    <hyperlink ref="CC39:CI42" location="'Ex MA Control'!A1" display="TC-03" xr:uid="{00000000-0004-0000-0100-00000C000000}"/>
    <hyperlink ref="CC43:CI44" location="'FTR Zone'!A1" display="TC-03" xr:uid="{00000000-0004-0000-0100-00000D000000}"/>
    <hyperlink ref="CC43:CI46" location="'Ex Two Speed Tower Fan'!A1" display="TC-01" xr:uid="{00000000-0004-0000-0100-00000E000000}"/>
    <hyperlink ref="CC47:CI48" location="'FTR Zone'!A1" display="TC-03" xr:uid="{00000000-0004-0000-0100-00000F000000}"/>
    <hyperlink ref="CC47:CI50" location="'Building Information'!A1" display="Supporting Information" xr:uid="{00000000-0004-0000-0100-000010000000}"/>
    <hyperlink ref="AV67:CC67" r:id="rId1" display="Logic Diagram Symbols v5.ppsx" xr:uid="{00000000-0004-0000-0100-000011000000}"/>
  </hyperlinks>
  <printOptions horizontalCentered="1" verticalCentered="1"/>
  <pageMargins left="0.25" right="0.25" top="0.25" bottom="0.25" header="0" footer="0"/>
  <pageSetup paperSize="128" scale="47" orientation="landscape" horizontalDpi="1200" verticalDpi="1200" r:id="rId2"/>
  <drawing r:id="rId3"/>
  <legacyDrawing r:id="rId4"/>
  <controls>
    <mc:AlternateContent xmlns:mc="http://schemas.openxmlformats.org/markup-compatibility/2006">
      <mc:Choice Requires="x14">
        <control shapeId="1026" r:id="rId5" name="CommandButton2">
          <controlPr autoLine="0" autoPict="0" r:id="rId6">
            <anchor moveWithCells="1">
              <from>
                <xdr:col>4</xdr:col>
                <xdr:colOff>0</xdr:colOff>
                <xdr:row>65</xdr:row>
                <xdr:rowOff>0</xdr:rowOff>
              </from>
              <to>
                <xdr:col>10</xdr:col>
                <xdr:colOff>0</xdr:colOff>
                <xdr:row>66</xdr:row>
                <xdr:rowOff>270510</xdr:rowOff>
              </to>
            </anchor>
          </controlPr>
        </control>
      </mc:Choice>
      <mc:Fallback>
        <control shapeId="1026" r:id="rId5" name="CommandButton2"/>
      </mc:Fallback>
    </mc:AlternateContent>
    <mc:AlternateContent xmlns:mc="http://schemas.openxmlformats.org/markup-compatibility/2006">
      <mc:Choice Requires="x14">
        <control shapeId="1027" r:id="rId7" name="CommandButton1">
          <controlPr defaultSize="0" autoLine="0" r:id="rId8">
            <anchor moveWithCells="1">
              <from>
                <xdr:col>11</xdr:col>
                <xdr:colOff>0</xdr:colOff>
                <xdr:row>65</xdr:row>
                <xdr:rowOff>0</xdr:rowOff>
              </from>
              <to>
                <xdr:col>16</xdr:col>
                <xdr:colOff>247650</xdr:colOff>
                <xdr:row>66</xdr:row>
                <xdr:rowOff>259080</xdr:rowOff>
              </to>
            </anchor>
          </controlPr>
        </control>
      </mc:Choice>
      <mc:Fallback>
        <control shapeId="1027" r:id="rId7" name="CommandButton1"/>
      </mc:Fallback>
    </mc:AlternateContent>
    <mc:AlternateContent xmlns:mc="http://schemas.openxmlformats.org/markup-compatibility/2006">
      <mc:Choice Requires="x14">
        <control shapeId="1028" r:id="rId9" name="CommandButton3">
          <controlPr defaultSize="0" autoLine="0" r:id="rId10">
            <anchor moveWithCells="1">
              <from>
                <xdr:col>18</xdr:col>
                <xdr:colOff>0</xdr:colOff>
                <xdr:row>65</xdr:row>
                <xdr:rowOff>0</xdr:rowOff>
              </from>
              <to>
                <xdr:col>23</xdr:col>
                <xdr:colOff>247650</xdr:colOff>
                <xdr:row>66</xdr:row>
                <xdr:rowOff>259080</xdr:rowOff>
              </to>
            </anchor>
          </controlPr>
        </control>
      </mc:Choice>
      <mc:Fallback>
        <control shapeId="1028" r:id="rId9" name="CommandButton3"/>
      </mc:Fallback>
    </mc:AlternateContent>
    <mc:AlternateContent xmlns:mc="http://schemas.openxmlformats.org/markup-compatibility/2006">
      <mc:Choice Requires="x14">
        <control shapeId="1029" r:id="rId11" name="CommandButton4">
          <controlPr defaultSize="0" autoLine="0" r:id="rId12">
            <anchor moveWithCells="1">
              <from>
                <xdr:col>25</xdr:col>
                <xdr:colOff>0</xdr:colOff>
                <xdr:row>65</xdr:row>
                <xdr:rowOff>0</xdr:rowOff>
              </from>
              <to>
                <xdr:col>30</xdr:col>
                <xdr:colOff>247650</xdr:colOff>
                <xdr:row>66</xdr:row>
                <xdr:rowOff>266700</xdr:rowOff>
              </to>
            </anchor>
          </controlPr>
        </control>
      </mc:Choice>
      <mc:Fallback>
        <control shapeId="1029" r:id="rId11" name="CommandButton4"/>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DQ71"/>
  <sheetViews>
    <sheetView showGridLines="0" defaultGridColor="0" colorId="9" zoomScale="27" zoomScaleNormal="27" zoomScalePageLayoutView="30" workbookViewId="0">
      <selection activeCell="CR22" sqref="CR22"/>
    </sheetView>
  </sheetViews>
  <sheetFormatPr defaultColWidth="3.0859375" defaultRowHeight="21.6" customHeight="1" x14ac:dyDescent="0.8"/>
  <cols>
    <col min="1" max="16384" width="3.0859375" style="1"/>
  </cols>
  <sheetData>
    <row r="2" spans="5:121" ht="21.6" customHeight="1" x14ac:dyDescent="0.8">
      <c r="DL2" s="97" t="s">
        <v>5</v>
      </c>
      <c r="DM2" s="97"/>
      <c r="DN2" s="98" t="s">
        <v>6</v>
      </c>
      <c r="DO2" s="99" t="s">
        <v>7</v>
      </c>
      <c r="DP2" s="99"/>
      <c r="DQ2" s="99"/>
    </row>
    <row r="3" spans="5:121" ht="21.6" customHeight="1" x14ac:dyDescent="0.8">
      <c r="DL3" s="97"/>
      <c r="DM3" s="97"/>
      <c r="DN3" s="98"/>
      <c r="DO3" s="99"/>
      <c r="DP3" s="99"/>
      <c r="DQ3" s="99"/>
    </row>
    <row r="4" spans="5:121" ht="21.6" customHeight="1" x14ac:dyDescent="0.8">
      <c r="DL4" s="97"/>
      <c r="DM4" s="97"/>
      <c r="DN4" s="98"/>
      <c r="DO4" s="99"/>
      <c r="DP4" s="99"/>
      <c r="DQ4" s="99"/>
    </row>
    <row r="5" spans="5:121" ht="21.6" customHeight="1" x14ac:dyDescent="0.8">
      <c r="E5" s="93" t="s">
        <v>25</v>
      </c>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L5" s="97"/>
      <c r="DM5" s="97"/>
      <c r="DN5" s="98"/>
      <c r="DO5" s="99"/>
      <c r="DP5" s="99"/>
      <c r="DQ5" s="99"/>
    </row>
    <row r="6" spans="5:121" ht="21.6" customHeight="1" x14ac:dyDescent="0.8">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L6" s="97"/>
      <c r="DM6" s="97"/>
      <c r="DN6" s="98"/>
      <c r="DO6" s="99"/>
      <c r="DP6" s="99"/>
      <c r="DQ6" s="99"/>
    </row>
    <row r="7" spans="5:121" ht="21.6" customHeight="1" x14ac:dyDescent="0.8">
      <c r="DL7" s="97"/>
      <c r="DM7" s="97"/>
      <c r="DN7" s="98"/>
      <c r="DO7" s="99"/>
      <c r="DP7" s="99"/>
      <c r="DQ7" s="99"/>
    </row>
    <row r="8" spans="5:121" ht="21.6" customHeight="1" x14ac:dyDescent="0.8">
      <c r="DL8" s="97"/>
      <c r="DM8" s="97"/>
      <c r="DN8" s="98"/>
      <c r="DO8" s="99"/>
      <c r="DP8" s="99"/>
      <c r="DQ8" s="99"/>
    </row>
    <row r="9" spans="5:121" ht="21.6" customHeight="1" x14ac:dyDescent="0.8">
      <c r="T9" s="84" t="str">
        <f>HYPERLINK(TEXT($BC$66,"")&amp;"\"&amp;TEXT($BC$67,"")&amp;"#27","Piloted Switch Logic Block")</f>
        <v>Piloted Switch Logic Block</v>
      </c>
      <c r="U9" s="84"/>
      <c r="V9" s="84"/>
      <c r="W9" s="84"/>
      <c r="X9" s="84"/>
      <c r="Y9" s="84"/>
      <c r="BN9" s="84" t="str">
        <f>HYPERLINK(TEXT($BC$66,"")&amp;"\"&amp;TEXT($BC$67,"")&amp;"#63","Proof of Operation Logic Block")</f>
        <v>Proof of Operation Logic Block</v>
      </c>
      <c r="BO9" s="84"/>
      <c r="BP9" s="84"/>
      <c r="BQ9" s="84"/>
      <c r="BR9" s="84"/>
      <c r="BS9" s="84"/>
      <c r="DL9" s="97"/>
      <c r="DM9" s="97"/>
      <c r="DN9" s="98"/>
      <c r="DO9" s="99"/>
      <c r="DP9" s="99"/>
      <c r="DQ9" s="99"/>
    </row>
    <row r="10" spans="5:121" ht="21.6" customHeight="1" x14ac:dyDescent="0.8">
      <c r="T10" s="84"/>
      <c r="U10" s="84"/>
      <c r="V10" s="84"/>
      <c r="W10" s="84"/>
      <c r="X10" s="84"/>
      <c r="Y10" s="84"/>
      <c r="BN10" s="84"/>
      <c r="BO10" s="84"/>
      <c r="BP10" s="84"/>
      <c r="BQ10" s="84"/>
      <c r="BR10" s="84"/>
      <c r="BS10" s="84"/>
      <c r="CT10" s="48"/>
      <c r="CU10" s="48"/>
      <c r="DL10" s="97"/>
      <c r="DM10" s="97"/>
      <c r="DN10" s="98"/>
      <c r="DO10" s="99"/>
      <c r="DP10" s="99"/>
      <c r="DQ10" s="99"/>
    </row>
    <row r="11" spans="5:121" ht="21.6" customHeight="1" x14ac:dyDescent="0.8">
      <c r="T11" s="84"/>
      <c r="U11" s="84"/>
      <c r="V11" s="84"/>
      <c r="W11" s="84"/>
      <c r="X11" s="84"/>
      <c r="Y11" s="84"/>
      <c r="BN11" s="84"/>
      <c r="BO11" s="84"/>
      <c r="BP11" s="84"/>
      <c r="BQ11" s="84"/>
      <c r="BR11" s="84"/>
      <c r="BS11" s="84"/>
      <c r="CT11" s="48"/>
      <c r="CU11" s="48"/>
      <c r="DL11" s="97"/>
      <c r="DM11" s="97"/>
      <c r="DN11" s="98"/>
      <c r="DO11" s="99"/>
      <c r="DP11" s="99"/>
      <c r="DQ11" s="99"/>
    </row>
    <row r="12" spans="5:121" ht="21.6" customHeight="1" x14ac:dyDescent="0.8">
      <c r="T12" s="84"/>
      <c r="U12" s="84"/>
      <c r="V12" s="84"/>
      <c r="W12" s="84"/>
      <c r="X12" s="84"/>
      <c r="Y12" s="84"/>
      <c r="BN12" s="84"/>
      <c r="BO12" s="84"/>
      <c r="BP12" s="84"/>
      <c r="BQ12" s="84"/>
      <c r="BR12" s="84"/>
      <c r="BS12" s="84"/>
      <c r="DL12" s="97"/>
      <c r="DM12" s="97"/>
      <c r="DN12" s="98"/>
      <c r="DO12" s="99"/>
      <c r="DP12" s="99"/>
      <c r="DQ12" s="99"/>
    </row>
    <row r="13" spans="5:121" ht="21.6" customHeight="1" x14ac:dyDescent="0.8">
      <c r="CN13" s="84" t="str">
        <f>HYPERLINK(TEXT($BC$66,"")&amp;"\"&amp;TEXT($BC$67,"")&amp;"#44","Ratio Logic Block")</f>
        <v>Ratio Logic Block</v>
      </c>
      <c r="CO13" s="84"/>
      <c r="CP13" s="84"/>
      <c r="CQ13" s="84"/>
      <c r="CR13" s="84"/>
      <c r="CS13" s="84"/>
      <c r="DL13" s="97"/>
      <c r="DM13" s="97"/>
      <c r="DN13" s="98"/>
      <c r="DO13" s="99"/>
      <c r="DP13" s="99"/>
      <c r="DQ13" s="99"/>
    </row>
    <row r="14" spans="5:121" ht="21.6" customHeight="1" x14ac:dyDescent="0.8">
      <c r="AS14" s="84" t="str">
        <f>HYPERLINK(TEXT($BC$66,"")&amp;"\"&amp;TEXT($BC$67,"")&amp;"#53","Set Point Optimization (Trim and Respond) Logic Block")</f>
        <v>Set Point Optimization (Trim and Respond) Logic Block</v>
      </c>
      <c r="AT14" s="84"/>
      <c r="AU14" s="84"/>
      <c r="AV14" s="84"/>
      <c r="AW14" s="84"/>
      <c r="AX14" s="84"/>
      <c r="AY14" s="84"/>
      <c r="AZ14" s="84"/>
      <c r="BA14" s="84"/>
      <c r="BB14" s="84"/>
      <c r="CN14" s="84"/>
      <c r="CO14" s="84"/>
      <c r="CP14" s="84"/>
      <c r="CQ14" s="84"/>
      <c r="CR14" s="84"/>
      <c r="CS14" s="84"/>
      <c r="DL14" s="97"/>
      <c r="DM14" s="97"/>
      <c r="DN14" s="98"/>
      <c r="DO14" s="99"/>
      <c r="DP14" s="99"/>
      <c r="DQ14" s="99"/>
    </row>
    <row r="15" spans="5:121" ht="21.6" customHeight="1" x14ac:dyDescent="0.8">
      <c r="AS15" s="84"/>
      <c r="AT15" s="84"/>
      <c r="AU15" s="84"/>
      <c r="AV15" s="84"/>
      <c r="AW15" s="84"/>
      <c r="AX15" s="84"/>
      <c r="AY15" s="84"/>
      <c r="AZ15" s="84"/>
      <c r="BA15" s="84"/>
      <c r="BB15" s="84"/>
      <c r="BN15" s="48"/>
      <c r="BO15" s="48"/>
      <c r="BP15" s="48"/>
      <c r="BQ15" s="48"/>
      <c r="BR15" s="48"/>
      <c r="BS15" s="48"/>
      <c r="BT15" s="48"/>
      <c r="BU15" s="48"/>
      <c r="BV15" s="48"/>
      <c r="BW15" s="48"/>
      <c r="CN15" s="84"/>
      <c r="CO15" s="84"/>
      <c r="CP15" s="84"/>
      <c r="CQ15" s="84"/>
      <c r="CR15" s="84"/>
      <c r="CS15" s="84"/>
      <c r="DL15" s="97"/>
      <c r="DM15" s="97"/>
      <c r="DN15" s="98"/>
      <c r="DO15" s="99"/>
      <c r="DP15" s="99"/>
      <c r="DQ15" s="99"/>
    </row>
    <row r="16" spans="5:121" ht="21.6" customHeight="1" x14ac:dyDescent="0.8">
      <c r="AS16" s="84"/>
      <c r="AT16" s="84"/>
      <c r="AU16" s="84"/>
      <c r="AV16" s="84"/>
      <c r="AW16" s="84"/>
      <c r="AX16" s="84"/>
      <c r="AY16" s="84"/>
      <c r="AZ16" s="84"/>
      <c r="BA16" s="84"/>
      <c r="BB16" s="84"/>
      <c r="BN16" s="48"/>
      <c r="BO16" s="48"/>
      <c r="BP16" s="48"/>
      <c r="BQ16" s="48"/>
      <c r="BR16" s="48"/>
      <c r="BS16" s="48"/>
      <c r="BT16" s="48"/>
      <c r="BU16" s="48"/>
      <c r="BV16" s="48"/>
      <c r="BW16" s="48"/>
      <c r="CN16" s="84"/>
      <c r="CO16" s="84"/>
      <c r="CP16" s="84"/>
      <c r="CQ16" s="84"/>
      <c r="CR16" s="84"/>
      <c r="CS16" s="84"/>
      <c r="DL16" s="97"/>
      <c r="DM16" s="97"/>
      <c r="DN16" s="98"/>
      <c r="DO16" s="99"/>
      <c r="DP16" s="99"/>
      <c r="DQ16" s="99"/>
    </row>
    <row r="17" spans="13:121" ht="21.6" customHeight="1" x14ac:dyDescent="0.8">
      <c r="AS17" s="84"/>
      <c r="AT17" s="84"/>
      <c r="AU17" s="84"/>
      <c r="AV17" s="84"/>
      <c r="AW17" s="84"/>
      <c r="AX17" s="84"/>
      <c r="AY17" s="84"/>
      <c r="AZ17" s="84"/>
      <c r="BA17" s="84"/>
      <c r="BB17" s="84"/>
      <c r="DL17" s="97"/>
      <c r="DM17" s="97"/>
      <c r="DN17" s="98"/>
      <c r="DO17" s="99"/>
      <c r="DP17" s="99"/>
      <c r="DQ17" s="99"/>
    </row>
    <row r="18" spans="13:121" ht="21.6" customHeight="1" x14ac:dyDescent="0.8">
      <c r="T18" s="84" t="str">
        <f>HYPERLINK(TEXT($BC$66,"")&amp;"\"&amp;TEXT($BC$67,"")&amp;"#30","Dead Band Piloted Switch Logic Block")</f>
        <v>Dead Band Piloted Switch Logic Block</v>
      </c>
      <c r="U18" s="84"/>
      <c r="V18" s="84"/>
      <c r="W18" s="84"/>
      <c r="X18" s="84"/>
      <c r="Y18" s="84"/>
      <c r="Z18" s="84"/>
      <c r="AA18" s="84"/>
      <c r="DL18" s="97"/>
      <c r="DM18" s="97"/>
      <c r="DN18" s="98"/>
      <c r="DO18" s="99"/>
      <c r="DP18" s="99"/>
      <c r="DQ18" s="99"/>
    </row>
    <row r="19" spans="13:121" ht="21.6" customHeight="1" x14ac:dyDescent="0.8">
      <c r="T19" s="84"/>
      <c r="U19" s="84"/>
      <c r="V19" s="84"/>
      <c r="W19" s="84"/>
      <c r="X19" s="84"/>
      <c r="Y19" s="84"/>
      <c r="Z19" s="84"/>
      <c r="AA19" s="84"/>
      <c r="DL19" s="97"/>
      <c r="DM19" s="97"/>
      <c r="DN19" s="98"/>
      <c r="DO19" s="99"/>
      <c r="DP19" s="99"/>
      <c r="DQ19" s="99"/>
    </row>
    <row r="20" spans="13:121" ht="21.6" customHeight="1" x14ac:dyDescent="0.8">
      <c r="T20" s="84"/>
      <c r="U20" s="84"/>
      <c r="V20" s="84"/>
      <c r="W20" s="84"/>
      <c r="X20" s="84"/>
      <c r="Y20" s="84"/>
      <c r="Z20" s="84"/>
      <c r="AA20" s="84"/>
      <c r="BN20" s="84" t="str">
        <f>HYPERLINK(TEXT($BC$66,"")&amp;"\"&amp;TEXT($BC$67,"")&amp;"#60","High Selector Logic Block")</f>
        <v>High Selector Logic Block</v>
      </c>
      <c r="BO20" s="84"/>
      <c r="BP20" s="84"/>
      <c r="BQ20" s="84"/>
      <c r="BR20" s="84"/>
      <c r="BS20" s="84"/>
      <c r="DL20" s="97"/>
      <c r="DM20" s="97"/>
      <c r="DN20" s="98"/>
      <c r="DO20" s="99"/>
      <c r="DP20" s="99"/>
      <c r="DQ20" s="99"/>
    </row>
    <row r="21" spans="13:121" ht="21.6" customHeight="1" x14ac:dyDescent="0.8">
      <c r="T21" s="84"/>
      <c r="U21" s="84"/>
      <c r="V21" s="84"/>
      <c r="W21" s="84"/>
      <c r="X21" s="84"/>
      <c r="Y21" s="84"/>
      <c r="Z21" s="84"/>
      <c r="AA21" s="84"/>
      <c r="BN21" s="84"/>
      <c r="BO21" s="84"/>
      <c r="BP21" s="84"/>
      <c r="BQ21" s="84"/>
      <c r="BR21" s="84"/>
      <c r="BS21" s="84"/>
      <c r="DL21" s="97"/>
      <c r="DM21" s="97"/>
      <c r="DN21" s="98"/>
      <c r="DO21" s="99"/>
      <c r="DP21" s="99"/>
      <c r="DQ21" s="99"/>
    </row>
    <row r="22" spans="13:121" ht="21.6" customHeight="1" x14ac:dyDescent="0.8">
      <c r="BN22" s="84"/>
      <c r="BO22" s="84"/>
      <c r="BP22" s="84"/>
      <c r="BQ22" s="84"/>
      <c r="BR22" s="84"/>
      <c r="BS22" s="84"/>
      <c r="DL22" s="97"/>
      <c r="DM22" s="97"/>
      <c r="DN22" s="98"/>
      <c r="DO22" s="99"/>
      <c r="DP22" s="99"/>
      <c r="DQ22" s="99"/>
    </row>
    <row r="23" spans="13:121" ht="21.6" customHeight="1" x14ac:dyDescent="0.8">
      <c r="BN23" s="84"/>
      <c r="BO23" s="84"/>
      <c r="BP23" s="84"/>
      <c r="BQ23" s="84"/>
      <c r="BR23" s="84"/>
      <c r="BS23" s="84"/>
      <c r="DL23" s="97"/>
      <c r="DM23" s="97"/>
      <c r="DN23" s="98"/>
      <c r="DO23" s="99"/>
      <c r="DP23" s="99"/>
      <c r="DQ23" s="99"/>
    </row>
    <row r="24" spans="13:121" ht="21.6" customHeight="1" x14ac:dyDescent="0.8">
      <c r="DL24" s="97"/>
      <c r="DM24" s="97"/>
      <c r="DN24" s="98"/>
      <c r="DO24" s="99"/>
      <c r="DP24" s="99"/>
      <c r="DQ24" s="99"/>
    </row>
    <row r="25" spans="13:121" ht="21.6" customHeight="1" x14ac:dyDescent="0.8">
      <c r="DL25" s="97"/>
      <c r="DM25" s="97"/>
      <c r="DN25" s="98"/>
      <c r="DO25" s="99"/>
      <c r="DP25" s="99"/>
      <c r="DQ25" s="99"/>
    </row>
    <row r="26" spans="13:121" ht="21.6" customHeight="1" x14ac:dyDescent="0.8">
      <c r="DL26" s="97"/>
      <c r="DM26" s="97"/>
      <c r="DN26" s="98"/>
      <c r="DO26" s="99"/>
      <c r="DP26" s="99"/>
      <c r="DQ26" s="99"/>
    </row>
    <row r="27" spans="13:121" ht="21.6" customHeight="1" x14ac:dyDescent="0.8">
      <c r="DL27" s="97"/>
      <c r="DM27" s="97"/>
      <c r="DN27" s="98"/>
      <c r="DO27" s="99"/>
      <c r="DP27" s="99"/>
      <c r="DQ27" s="99"/>
    </row>
    <row r="28" spans="13:121" ht="21.6" customHeight="1" x14ac:dyDescent="0.8">
      <c r="M28" s="84" t="str">
        <f>HYPERLINK(TEXT($BC$66,"")&amp;"\"&amp;TEXT($BC$67,"")&amp;"#34","PID (Proportional + Integral + Derivative) Loop Logic Block")</f>
        <v>PID (Proportional + Integral + Derivative) Loop Logic Block</v>
      </c>
      <c r="N28" s="84"/>
      <c r="O28" s="84"/>
      <c r="P28" s="84"/>
      <c r="Q28" s="84"/>
      <c r="R28" s="84"/>
      <c r="S28" s="84"/>
      <c r="T28" s="84"/>
      <c r="U28" s="84"/>
      <c r="V28" s="84"/>
    </row>
    <row r="29" spans="13:121" ht="21.6" customHeight="1" x14ac:dyDescent="0.8">
      <c r="M29" s="84"/>
      <c r="N29" s="84"/>
      <c r="O29" s="84"/>
      <c r="P29" s="84"/>
      <c r="Q29" s="84"/>
      <c r="R29" s="84"/>
      <c r="S29" s="84"/>
      <c r="T29" s="84"/>
      <c r="U29" s="84"/>
      <c r="V29" s="84"/>
      <c r="AO29" s="84" t="str">
        <f>HYPERLINK(TEXT($BC$66,"")&amp;"\"&amp;TEXT($BC$67,"")&amp;"#48","Ramp Up Logic Block")</f>
        <v>Ramp Up Logic Block</v>
      </c>
      <c r="AP29" s="84"/>
      <c r="AQ29" s="84"/>
      <c r="AR29" s="84"/>
      <c r="AS29" s="84"/>
      <c r="AT29" s="84"/>
      <c r="BT29" s="48"/>
      <c r="BU29" s="48"/>
      <c r="DL29" s="101" t="s">
        <v>14</v>
      </c>
      <c r="DM29" s="101"/>
      <c r="DN29" s="101"/>
      <c r="DO29" s="101"/>
      <c r="DP29" s="101"/>
      <c r="DQ29" s="101"/>
    </row>
    <row r="30" spans="13:121" ht="21.6" customHeight="1" x14ac:dyDescent="0.8">
      <c r="M30" s="84"/>
      <c r="N30" s="84"/>
      <c r="O30" s="84"/>
      <c r="P30" s="84"/>
      <c r="Q30" s="84"/>
      <c r="R30" s="84"/>
      <c r="S30" s="84"/>
      <c r="T30" s="84"/>
      <c r="U30" s="84"/>
      <c r="V30" s="84"/>
      <c r="AO30" s="84"/>
      <c r="AP30" s="84"/>
      <c r="AQ30" s="84"/>
      <c r="AR30" s="84"/>
      <c r="AS30" s="84"/>
      <c r="AT30" s="84"/>
      <c r="BT30" s="48"/>
      <c r="BU30" s="48"/>
      <c r="DL30" s="101"/>
      <c r="DM30" s="101"/>
      <c r="DN30" s="101"/>
      <c r="DO30" s="101"/>
      <c r="DP30" s="101"/>
      <c r="DQ30" s="101"/>
    </row>
    <row r="31" spans="13:121" ht="21.6" customHeight="1" x14ac:dyDescent="0.8">
      <c r="M31" s="84"/>
      <c r="N31" s="84"/>
      <c r="O31" s="84"/>
      <c r="P31" s="84"/>
      <c r="Q31" s="84"/>
      <c r="R31" s="84"/>
      <c r="S31" s="84"/>
      <c r="T31" s="84"/>
      <c r="U31" s="84"/>
      <c r="V31" s="84"/>
      <c r="AO31" s="84"/>
      <c r="AP31" s="84"/>
      <c r="AQ31" s="84"/>
      <c r="AR31" s="84"/>
      <c r="AS31" s="84"/>
      <c r="AT31" s="84"/>
      <c r="DL31" s="101"/>
      <c r="DM31" s="101"/>
      <c r="DN31" s="101"/>
      <c r="DO31" s="101"/>
      <c r="DP31" s="101"/>
      <c r="DQ31" s="101"/>
    </row>
    <row r="32" spans="13:121" ht="21.6" customHeight="1" x14ac:dyDescent="0.8">
      <c r="AO32" s="84"/>
      <c r="AP32" s="84"/>
      <c r="AQ32" s="84"/>
      <c r="AR32" s="84"/>
      <c r="AS32" s="84"/>
      <c r="AT32" s="84"/>
      <c r="CN32" s="84" t="str">
        <f>HYPERLINK(TEXT($BC$66,"")&amp;"\"&amp;TEXT($BC$67,"")&amp;"#46","Reset Logic Block")</f>
        <v>Reset Logic Block</v>
      </c>
      <c r="CO32" s="84"/>
      <c r="CP32" s="84"/>
      <c r="CQ32" s="84"/>
      <c r="CR32" s="84"/>
      <c r="CS32" s="84"/>
      <c r="DL32" s="101"/>
      <c r="DM32" s="101"/>
      <c r="DN32" s="101"/>
      <c r="DO32" s="101"/>
      <c r="DP32" s="101"/>
      <c r="DQ32" s="101"/>
    </row>
    <row r="33" spans="13:121" ht="21.6" customHeight="1" x14ac:dyDescent="0.8">
      <c r="CN33" s="84"/>
      <c r="CO33" s="84"/>
      <c r="CP33" s="84"/>
      <c r="CQ33" s="84"/>
      <c r="CR33" s="84"/>
      <c r="CS33" s="84"/>
      <c r="DL33" s="102" t="s">
        <v>15</v>
      </c>
      <c r="DM33" s="102"/>
      <c r="DN33" s="102"/>
      <c r="DO33" s="102"/>
      <c r="DP33" s="102"/>
      <c r="DQ33" s="102"/>
    </row>
    <row r="34" spans="13:121" ht="21.6" customHeight="1" x14ac:dyDescent="0.8">
      <c r="CN34" s="84"/>
      <c r="CO34" s="84"/>
      <c r="CP34" s="84"/>
      <c r="CQ34" s="84"/>
      <c r="CR34" s="84"/>
      <c r="CS34" s="84"/>
      <c r="DL34" s="102"/>
      <c r="DM34" s="102"/>
      <c r="DN34" s="102"/>
      <c r="DO34" s="102"/>
      <c r="DP34" s="102"/>
      <c r="DQ34" s="102"/>
    </row>
    <row r="35" spans="13:121" ht="21.6" customHeight="1" x14ac:dyDescent="0.8">
      <c r="BN35" s="84" t="str">
        <f>HYPERLINK(TEXT($BC$66,"")&amp;"\"&amp;TEXT($BC$67,"")&amp;"#61","Low Selector Logic Block")</f>
        <v>Low Selector Logic Block</v>
      </c>
      <c r="BO35" s="84"/>
      <c r="BP35" s="84"/>
      <c r="BQ35" s="84"/>
      <c r="BR35" s="84"/>
      <c r="BS35" s="84"/>
      <c r="CN35" s="84"/>
      <c r="CO35" s="84"/>
      <c r="CP35" s="84"/>
      <c r="CQ35" s="84"/>
      <c r="CR35" s="84"/>
      <c r="CS35" s="84"/>
      <c r="DL35" s="102"/>
      <c r="DM35" s="102"/>
      <c r="DN35" s="102"/>
      <c r="DO35" s="102"/>
      <c r="DP35" s="102"/>
      <c r="DQ35" s="102"/>
    </row>
    <row r="36" spans="13:121" ht="21.6" customHeight="1" x14ac:dyDescent="0.8">
      <c r="BN36" s="84"/>
      <c r="BO36" s="84"/>
      <c r="BP36" s="84"/>
      <c r="BQ36" s="84"/>
      <c r="BR36" s="84"/>
      <c r="BS36" s="84"/>
      <c r="DL36" s="102"/>
      <c r="DM36" s="102"/>
      <c r="DN36" s="102"/>
      <c r="DO36" s="102"/>
      <c r="DP36" s="102"/>
      <c r="DQ36" s="102"/>
    </row>
    <row r="37" spans="13:121" ht="21.6" customHeight="1" x14ac:dyDescent="0.8">
      <c r="BN37" s="84"/>
      <c r="BO37" s="84"/>
      <c r="BP37" s="84"/>
      <c r="BQ37" s="84"/>
      <c r="BR37" s="84"/>
      <c r="BS37" s="84"/>
      <c r="DL37" s="102"/>
      <c r="DM37" s="102"/>
      <c r="DN37" s="102"/>
      <c r="DO37" s="102"/>
      <c r="DP37" s="102"/>
      <c r="DQ37" s="102"/>
    </row>
    <row r="38" spans="13:121" ht="21.6" customHeight="1" x14ac:dyDescent="0.8">
      <c r="BN38" s="84"/>
      <c r="BO38" s="84"/>
      <c r="BP38" s="84"/>
      <c r="BQ38" s="84"/>
      <c r="BR38" s="84"/>
      <c r="BS38" s="84"/>
      <c r="DL38" s="94" t="s">
        <v>16</v>
      </c>
      <c r="DM38" s="94"/>
      <c r="DN38" s="94"/>
      <c r="DO38" s="94"/>
      <c r="DP38" s="94"/>
      <c r="DQ38" s="94"/>
    </row>
    <row r="39" spans="13:121" ht="21.6" customHeight="1" x14ac:dyDescent="0.8">
      <c r="AO39" s="84" t="str">
        <f>HYPERLINK(TEXT($BC$66,"")&amp;"\"&amp;TEXT($BC$67,"")&amp;"#49","Ramp Down Logic Block")</f>
        <v>Ramp Down Logic Block</v>
      </c>
      <c r="AP39" s="84"/>
      <c r="AQ39" s="84"/>
      <c r="AR39" s="84"/>
      <c r="AS39" s="84"/>
      <c r="AT39" s="84"/>
      <c r="BT39" s="48"/>
      <c r="BU39" s="48"/>
      <c r="DL39" s="105">
        <v>37519</v>
      </c>
      <c r="DM39" s="105"/>
      <c r="DN39" s="105"/>
      <c r="DO39" s="105"/>
      <c r="DP39" s="105"/>
      <c r="DQ39" s="105"/>
    </row>
    <row r="40" spans="13:121" ht="21.6" customHeight="1" x14ac:dyDescent="0.8">
      <c r="M40" s="84" t="str">
        <f>HYPERLINK(TEXT($BC$66,"")&amp;"\"&amp;TEXT($BC$67,"")&amp;"#36","Floating Control Logic Block")</f>
        <v>Floating Control Logic Block</v>
      </c>
      <c r="N40" s="84"/>
      <c r="O40" s="84"/>
      <c r="P40" s="84"/>
      <c r="Q40" s="84"/>
      <c r="R40" s="84"/>
      <c r="AO40" s="84"/>
      <c r="AP40" s="84"/>
      <c r="AQ40" s="84"/>
      <c r="AR40" s="84"/>
      <c r="AS40" s="84"/>
      <c r="AT40" s="84"/>
      <c r="BT40" s="48"/>
      <c r="BU40" s="48"/>
      <c r="DL40" s="94" t="s">
        <v>8</v>
      </c>
      <c r="DM40" s="94"/>
      <c r="DN40" s="94"/>
      <c r="DO40" s="94"/>
      <c r="DP40" s="94"/>
      <c r="DQ40" s="94"/>
    </row>
    <row r="41" spans="13:121" ht="21.6" customHeight="1" x14ac:dyDescent="0.8">
      <c r="M41" s="84"/>
      <c r="N41" s="84"/>
      <c r="O41" s="84"/>
      <c r="P41" s="84"/>
      <c r="Q41" s="84"/>
      <c r="R41" s="84"/>
      <c r="AO41" s="84"/>
      <c r="AP41" s="84"/>
      <c r="AQ41" s="84"/>
      <c r="AR41" s="84"/>
      <c r="AS41" s="84"/>
      <c r="AT41" s="84"/>
      <c r="DH41" s="47"/>
      <c r="DL41" s="104" t="s">
        <v>10</v>
      </c>
      <c r="DM41" s="104"/>
      <c r="DN41" s="104"/>
      <c r="DO41" s="104"/>
      <c r="DP41" s="104"/>
      <c r="DQ41" s="104"/>
    </row>
    <row r="42" spans="13:121" ht="21.6" customHeight="1" x14ac:dyDescent="0.8">
      <c r="M42" s="84"/>
      <c r="N42" s="84"/>
      <c r="O42" s="84"/>
      <c r="P42" s="84"/>
      <c r="Q42" s="84"/>
      <c r="R42" s="84"/>
      <c r="AO42" s="84"/>
      <c r="AP42" s="84"/>
      <c r="AQ42" s="84"/>
      <c r="AR42" s="84"/>
      <c r="AS42" s="84"/>
      <c r="AT42" s="84"/>
      <c r="DG42" s="47"/>
      <c r="DH42" s="47"/>
      <c r="DL42" s="103" t="s">
        <v>9</v>
      </c>
      <c r="DM42" s="103"/>
      <c r="DN42" s="103"/>
      <c r="DO42" s="103"/>
      <c r="DP42" s="103"/>
      <c r="DQ42" s="103"/>
    </row>
    <row r="43" spans="13:121" ht="21.6" customHeight="1" x14ac:dyDescent="0.8">
      <c r="M43" s="84"/>
      <c r="N43" s="84"/>
      <c r="O43" s="84"/>
      <c r="P43" s="84"/>
      <c r="Q43" s="84"/>
      <c r="R43" s="84"/>
      <c r="DL43" s="104" t="s">
        <v>11</v>
      </c>
      <c r="DM43" s="104"/>
      <c r="DN43" s="104"/>
      <c r="DO43" s="104"/>
      <c r="DP43" s="104"/>
      <c r="DQ43" s="104"/>
    </row>
    <row r="44" spans="13:121" ht="21.6" customHeight="1" x14ac:dyDescent="0.8">
      <c r="DL44" s="100" t="s">
        <v>12</v>
      </c>
      <c r="DM44" s="100"/>
      <c r="DN44" s="100" t="s">
        <v>13</v>
      </c>
      <c r="DO44" s="100"/>
      <c r="DP44" s="100"/>
      <c r="DQ44" s="100"/>
    </row>
    <row r="45" spans="13:121" ht="21.6" customHeight="1" x14ac:dyDescent="0.8">
      <c r="CX45" s="84" t="str">
        <f>HYPERLINK(TEXT($BC$66,"")&amp;"\"&amp;TEXT($BC$67,"")&amp;"#58","Calculation Logic Block")</f>
        <v>Calculation Logic Block</v>
      </c>
      <c r="CY45" s="84"/>
      <c r="CZ45" s="84"/>
      <c r="DA45" s="84"/>
      <c r="DB45" s="84"/>
      <c r="DC45" s="84"/>
    </row>
    <row r="46" spans="13:121" ht="21.6" customHeight="1" x14ac:dyDescent="0.8">
      <c r="CX46" s="84"/>
      <c r="CY46" s="84"/>
      <c r="CZ46" s="84"/>
      <c r="DA46" s="84"/>
      <c r="DB46" s="84"/>
      <c r="DC46" s="84"/>
    </row>
    <row r="47" spans="13:121" ht="21.6" customHeight="1" x14ac:dyDescent="0.8">
      <c r="CX47" s="84"/>
      <c r="CY47" s="84"/>
      <c r="CZ47" s="84"/>
      <c r="DA47" s="84"/>
      <c r="DB47" s="84"/>
      <c r="DC47" s="84"/>
      <c r="DL47" s="3"/>
      <c r="DM47" s="3"/>
      <c r="DN47" s="3"/>
      <c r="DO47" s="3"/>
      <c r="DP47" s="3"/>
      <c r="DQ47" s="3"/>
    </row>
    <row r="48" spans="13:121" ht="21.6" customHeight="1" x14ac:dyDescent="0.8">
      <c r="CX48" s="84"/>
      <c r="CY48" s="84"/>
      <c r="CZ48" s="84"/>
      <c r="DA48" s="84"/>
      <c r="DB48" s="84"/>
      <c r="DC48" s="84"/>
      <c r="DL48" s="3"/>
      <c r="DM48" s="3"/>
      <c r="DN48" s="3"/>
      <c r="DO48" s="3"/>
      <c r="DP48" s="3"/>
      <c r="DQ48" s="3"/>
    </row>
    <row r="49" spans="41:121" ht="21.6" customHeight="1" x14ac:dyDescent="0.8">
      <c r="AO49" s="84" t="str">
        <f>HYPERLINK(TEXT($BC$66,"")&amp;"\"&amp;TEXT($BC$67,"")&amp;"#50","Start Ramp Logic Block")</f>
        <v>Start Ramp Logic Block</v>
      </c>
      <c r="AP49" s="84"/>
      <c r="AQ49" s="84"/>
      <c r="AR49" s="84"/>
      <c r="AS49" s="84"/>
      <c r="AT49" s="84"/>
      <c r="BT49" s="48"/>
      <c r="DL49" s="3"/>
      <c r="DM49" s="3"/>
      <c r="DN49" s="3"/>
      <c r="DO49" s="3"/>
      <c r="DP49" s="3"/>
      <c r="DQ49" s="3"/>
    </row>
    <row r="50" spans="41:121" ht="21.6" customHeight="1" x14ac:dyDescent="0.8">
      <c r="AO50" s="84"/>
      <c r="AP50" s="84"/>
      <c r="AQ50" s="84"/>
      <c r="AR50" s="84"/>
      <c r="AS50" s="84"/>
      <c r="AT50" s="84"/>
      <c r="BN50" s="84" t="str">
        <f>HYPERLINK(TEXT($BC$66,"")&amp;"\"&amp;TEXT($BC$67,"")&amp;"#62","Averaging Logic Block")</f>
        <v>Averaging Logic Block</v>
      </c>
      <c r="BO50" s="84"/>
      <c r="BP50" s="84"/>
      <c r="BQ50" s="84"/>
      <c r="BR50" s="84"/>
      <c r="BS50" s="84"/>
      <c r="BT50" s="48"/>
      <c r="DL50" s="3"/>
      <c r="DM50" s="3"/>
      <c r="DN50" s="3"/>
      <c r="DO50" s="3"/>
      <c r="DP50" s="3"/>
      <c r="DQ50" s="3"/>
    </row>
    <row r="51" spans="41:121" ht="21.6" customHeight="1" x14ac:dyDescent="0.8">
      <c r="AO51" s="84"/>
      <c r="AP51" s="84"/>
      <c r="AQ51" s="84"/>
      <c r="AR51" s="84"/>
      <c r="AS51" s="84"/>
      <c r="AT51" s="84"/>
      <c r="BN51" s="84"/>
      <c r="BO51" s="84"/>
      <c r="BP51" s="84"/>
      <c r="BQ51" s="84"/>
      <c r="BR51" s="84"/>
      <c r="BS51" s="84"/>
      <c r="DL51" s="3"/>
      <c r="DM51" s="3"/>
      <c r="DN51" s="3"/>
      <c r="DO51" s="3"/>
      <c r="DP51" s="3"/>
      <c r="DQ51" s="3"/>
    </row>
    <row r="52" spans="41:121" ht="21.6" customHeight="1" x14ac:dyDescent="0.8">
      <c r="AO52" s="84"/>
      <c r="AP52" s="84"/>
      <c r="AQ52" s="84"/>
      <c r="AR52" s="84"/>
      <c r="AS52" s="84"/>
      <c r="AT52" s="84"/>
      <c r="BN52" s="84"/>
      <c r="BO52" s="84"/>
      <c r="BP52" s="84"/>
      <c r="BQ52" s="84"/>
      <c r="BR52" s="84"/>
      <c r="BS52" s="84"/>
      <c r="DL52" s="3"/>
      <c r="DM52" s="3"/>
      <c r="DN52" s="3"/>
      <c r="DO52" s="3"/>
      <c r="DP52" s="3"/>
      <c r="DQ52" s="3"/>
    </row>
    <row r="53" spans="41:121" ht="21.6" customHeight="1" x14ac:dyDescent="0.8">
      <c r="BN53" s="84"/>
      <c r="BO53" s="84"/>
      <c r="BP53" s="84"/>
      <c r="BQ53" s="84"/>
      <c r="BR53" s="84"/>
      <c r="BS53" s="84"/>
      <c r="DL53" s="3"/>
      <c r="DM53" s="3"/>
      <c r="DN53" s="3"/>
      <c r="DO53" s="3"/>
      <c r="DP53" s="3"/>
      <c r="DQ53" s="3"/>
    </row>
    <row r="54" spans="41:121" ht="21.6" customHeight="1" x14ac:dyDescent="0.8">
      <c r="DL54" s="3"/>
      <c r="DM54" s="3"/>
      <c r="DN54" s="3"/>
      <c r="DO54" s="3"/>
      <c r="DP54" s="3"/>
      <c r="DQ54" s="3"/>
    </row>
    <row r="55" spans="41:121" ht="21.6" customHeight="1" x14ac:dyDescent="0.8">
      <c r="DL55" s="3"/>
      <c r="DM55" s="3"/>
      <c r="DN55" s="3"/>
      <c r="DO55" s="3"/>
      <c r="DP55" s="3"/>
      <c r="DQ55" s="3"/>
    </row>
    <row r="56" spans="41:121" ht="21.6" customHeight="1" x14ac:dyDescent="0.8">
      <c r="DM56" s="4"/>
      <c r="DN56" s="4"/>
      <c r="DO56" s="4"/>
      <c r="DP56" s="4"/>
      <c r="DQ56" s="4"/>
    </row>
    <row r="57" spans="41:121" ht="21.6" customHeight="1" x14ac:dyDescent="0.8">
      <c r="DL57" s="4"/>
      <c r="DM57" s="4"/>
      <c r="DN57" s="4"/>
      <c r="DO57" s="4"/>
      <c r="DP57" s="4"/>
      <c r="DQ57" s="4"/>
    </row>
    <row r="58" spans="41:121" ht="21.6" customHeight="1" x14ac:dyDescent="0.8">
      <c r="DL58" s="4"/>
      <c r="DM58" s="4"/>
      <c r="DN58" s="4"/>
      <c r="DO58" s="4"/>
      <c r="DP58" s="4"/>
      <c r="DQ58" s="4"/>
    </row>
    <row r="59" spans="41:121" ht="21.6" customHeight="1" x14ac:dyDescent="0.8">
      <c r="AO59" s="84" t="str">
        <f>HYPERLINK(TEXT($BC$66,"")&amp;"\"&amp;TEXT($BC$67,"")&amp;"#52","Stop Ramp Logic Block")</f>
        <v>Stop Ramp Logic Block</v>
      </c>
      <c r="AP59" s="84"/>
      <c r="AQ59" s="84"/>
      <c r="AR59" s="84"/>
      <c r="AS59" s="84"/>
      <c r="AT59" s="84"/>
      <c r="DL59" s="4"/>
      <c r="DM59" s="4"/>
      <c r="DN59" s="4"/>
      <c r="DO59" s="4"/>
      <c r="DP59" s="4"/>
      <c r="DQ59" s="4"/>
    </row>
    <row r="60" spans="41:121" ht="21.6" customHeight="1" x14ac:dyDescent="0.8">
      <c r="AO60" s="84"/>
      <c r="AP60" s="84"/>
      <c r="AQ60" s="84"/>
      <c r="AR60" s="84"/>
      <c r="AS60" s="84"/>
      <c r="AT60" s="84"/>
      <c r="DL60" s="4"/>
      <c r="DM60" s="4"/>
      <c r="DN60" s="4"/>
      <c r="DO60" s="4"/>
      <c r="DP60" s="4"/>
      <c r="DQ60" s="4"/>
    </row>
    <row r="61" spans="41:121" ht="21.6" customHeight="1" x14ac:dyDescent="0.8">
      <c r="AO61" s="84"/>
      <c r="AP61" s="84"/>
      <c r="AQ61" s="84"/>
      <c r="AR61" s="84"/>
      <c r="AS61" s="84"/>
      <c r="AT61" s="84"/>
      <c r="DL61" s="4"/>
      <c r="DM61" s="4"/>
      <c r="DN61" s="4"/>
      <c r="DO61" s="4"/>
      <c r="DP61" s="4"/>
      <c r="DQ61" s="4"/>
    </row>
    <row r="62" spans="41:121" ht="21.6" customHeight="1" x14ac:dyDescent="0.8">
      <c r="AO62" s="84"/>
      <c r="AP62" s="84"/>
      <c r="AQ62" s="84"/>
      <c r="AR62" s="84"/>
      <c r="AS62" s="84"/>
      <c r="AT62" s="84"/>
      <c r="DL62" s="96" t="s">
        <v>4</v>
      </c>
      <c r="DM62" s="96"/>
      <c r="DN62" s="96"/>
      <c r="DO62" s="96"/>
      <c r="DP62" s="96"/>
      <c r="DQ62" s="96"/>
    </row>
    <row r="63" spans="41:121" ht="21.6" customHeight="1" x14ac:dyDescent="0.8">
      <c r="DL63" s="96"/>
      <c r="DM63" s="96"/>
      <c r="DN63" s="96"/>
      <c r="DO63" s="96"/>
      <c r="DP63" s="96"/>
      <c r="DQ63" s="96"/>
    </row>
    <row r="64" spans="41:121" ht="21.6" customHeight="1" x14ac:dyDescent="0.8">
      <c r="DL64" s="96"/>
      <c r="DM64" s="96"/>
      <c r="DN64" s="96"/>
      <c r="DO64" s="96"/>
      <c r="DP64" s="96"/>
      <c r="DQ64" s="96"/>
    </row>
    <row r="65" spans="2:121" ht="21.6" customHeight="1" x14ac:dyDescent="0.8">
      <c r="DL65" s="95" t="s">
        <v>19</v>
      </c>
      <c r="DM65" s="95"/>
      <c r="DN65" s="95"/>
      <c r="DO65" s="95"/>
      <c r="DP65" s="95"/>
      <c r="DQ65" s="95"/>
    </row>
    <row r="66" spans="2:121" ht="21.6" customHeight="1" x14ac:dyDescent="0.8">
      <c r="AO66" s="83" t="s">
        <v>28</v>
      </c>
      <c r="AP66" s="83"/>
      <c r="AQ66" s="83"/>
      <c r="AR66" s="83"/>
      <c r="AS66" s="83"/>
      <c r="AT66" s="83"/>
      <c r="AU66" s="83"/>
      <c r="AV66" s="83"/>
      <c r="AW66" s="83"/>
      <c r="AX66" s="83"/>
      <c r="AY66" s="83"/>
      <c r="AZ66" s="83"/>
      <c r="BA66" s="83"/>
      <c r="BB66" s="83"/>
      <c r="BC66" s="108" t="str">
        <f>'TC-00 Symbols'!AV66</f>
        <v>D:\FDE Tools\Logic Diagrams\Logic Diagram Tool</v>
      </c>
      <c r="BD66" s="108"/>
      <c r="BE66" s="108"/>
      <c r="BF66" s="108"/>
      <c r="BG66" s="108"/>
      <c r="BH66" s="108"/>
      <c r="BI66" s="108"/>
      <c r="BJ66" s="108"/>
      <c r="BK66" s="108"/>
      <c r="BL66" s="108"/>
      <c r="BM66" s="108"/>
      <c r="BN66" s="108"/>
      <c r="BO66" s="108"/>
      <c r="BP66" s="108"/>
      <c r="BQ66" s="108"/>
      <c r="BR66" s="108"/>
      <c r="BS66" s="108"/>
      <c r="BT66" s="108"/>
      <c r="BU66" s="108"/>
      <c r="DL66" s="95"/>
      <c r="DM66" s="95"/>
      <c r="DN66" s="95"/>
      <c r="DO66" s="95"/>
      <c r="DP66" s="95"/>
      <c r="DQ66" s="95"/>
    </row>
    <row r="67" spans="2:121" ht="21.6" customHeight="1" x14ac:dyDescent="0.8">
      <c r="AO67" s="83" t="s">
        <v>29</v>
      </c>
      <c r="AP67" s="83"/>
      <c r="AQ67" s="83"/>
      <c r="AR67" s="83"/>
      <c r="AS67" s="83"/>
      <c r="AT67" s="83"/>
      <c r="AU67" s="83"/>
      <c r="AV67" s="83"/>
      <c r="AW67" s="83"/>
      <c r="AX67" s="83"/>
      <c r="AY67" s="83"/>
      <c r="AZ67" s="83"/>
      <c r="BA67" s="83"/>
      <c r="BB67" s="83"/>
      <c r="BC67" s="108" t="str">
        <f>'TC-00 Symbols'!AV67</f>
        <v>Logic Diagram Symbols v9.ppsx</v>
      </c>
      <c r="BD67" s="108"/>
      <c r="BE67" s="108"/>
      <c r="BF67" s="108"/>
      <c r="BG67" s="108"/>
      <c r="BH67" s="108"/>
      <c r="BI67" s="108"/>
      <c r="BJ67" s="108"/>
      <c r="BK67" s="108"/>
      <c r="BL67" s="108"/>
      <c r="BM67" s="108"/>
      <c r="BN67" s="108"/>
      <c r="BO67" s="108"/>
      <c r="BP67" s="108"/>
      <c r="BQ67" s="108"/>
      <c r="BR67" s="108"/>
      <c r="BS67" s="108"/>
      <c r="BT67" s="108"/>
      <c r="BU67" s="108"/>
      <c r="DL67" s="92" t="s">
        <v>3</v>
      </c>
      <c r="DM67" s="92"/>
      <c r="DN67" s="92"/>
      <c r="DO67" s="92"/>
      <c r="DP67" s="92"/>
      <c r="DQ67" s="92"/>
    </row>
    <row r="68" spans="2:121" ht="21.6" customHeight="1" x14ac:dyDescent="0.8">
      <c r="DL68" s="92"/>
      <c r="DM68" s="92"/>
      <c r="DN68" s="92"/>
      <c r="DO68" s="92"/>
      <c r="DP68" s="92"/>
      <c r="DQ68" s="92"/>
    </row>
    <row r="71" spans="2:121" ht="21.6" customHeight="1" x14ac:dyDescent="1.25">
      <c r="B71" s="42" t="s">
        <v>84</v>
      </c>
    </row>
  </sheetData>
  <mergeCells count="37">
    <mergeCell ref="BN9:BS12"/>
    <mergeCell ref="AS14:BB17"/>
    <mergeCell ref="BN20:BS23"/>
    <mergeCell ref="DL62:DQ64"/>
    <mergeCell ref="DL65:DQ66"/>
    <mergeCell ref="BN35:BS38"/>
    <mergeCell ref="CN13:CS16"/>
    <mergeCell ref="BN50:BS53"/>
    <mergeCell ref="CX45:DC48"/>
    <mergeCell ref="AO49:AT52"/>
    <mergeCell ref="DL67:DQ68"/>
    <mergeCell ref="DL44:DM44"/>
    <mergeCell ref="DN44:DQ44"/>
    <mergeCell ref="E5:DH6"/>
    <mergeCell ref="DL2:DM27"/>
    <mergeCell ref="DN2:DN27"/>
    <mergeCell ref="DO2:DQ27"/>
    <mergeCell ref="DL43:DQ43"/>
    <mergeCell ref="DL29:DQ32"/>
    <mergeCell ref="DL33:DQ37"/>
    <mergeCell ref="DL38:DQ38"/>
    <mergeCell ref="DL39:DQ39"/>
    <mergeCell ref="DL40:DQ40"/>
    <mergeCell ref="DL41:DQ41"/>
    <mergeCell ref="DL42:DQ42"/>
    <mergeCell ref="T9:Y12"/>
    <mergeCell ref="T18:AA21"/>
    <mergeCell ref="M40:R43"/>
    <mergeCell ref="M28:V31"/>
    <mergeCell ref="CN32:CS35"/>
    <mergeCell ref="AO29:AT32"/>
    <mergeCell ref="AO39:AT42"/>
    <mergeCell ref="AO67:BB67"/>
    <mergeCell ref="BC67:BU67"/>
    <mergeCell ref="AO66:BB66"/>
    <mergeCell ref="BC66:BU66"/>
    <mergeCell ref="AO59:AT62"/>
  </mergeCells>
  <hyperlinks>
    <hyperlink ref="DG41:DH42" r:id="rId1" location="23" display="If" xr:uid="{00000000-0004-0000-02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2052" r:id="rId5" name="CommandButton4">
          <controlPr defaultSize="0" autoLine="0" r:id="rId6">
            <anchor moveWithCells="1">
              <from>
                <xdr:col>25</xdr:col>
                <xdr:colOff>0</xdr:colOff>
                <xdr:row>65</xdr:row>
                <xdr:rowOff>0</xdr:rowOff>
              </from>
              <to>
                <xdr:col>30</xdr:col>
                <xdr:colOff>247650</xdr:colOff>
                <xdr:row>66</xdr:row>
                <xdr:rowOff>259080</xdr:rowOff>
              </to>
            </anchor>
          </controlPr>
        </control>
      </mc:Choice>
      <mc:Fallback>
        <control shapeId="2052" r:id="rId5" name="CommandButton4"/>
      </mc:Fallback>
    </mc:AlternateContent>
    <mc:AlternateContent xmlns:mc="http://schemas.openxmlformats.org/markup-compatibility/2006">
      <mc:Choice Requires="x14">
        <control shapeId="2051" r:id="rId7" name="CommandButton3">
          <controlPr defaultSize="0" autoLine="0" r:id="rId8">
            <anchor moveWithCells="1">
              <from>
                <xdr:col>18</xdr:col>
                <xdr:colOff>0</xdr:colOff>
                <xdr:row>65</xdr:row>
                <xdr:rowOff>0</xdr:rowOff>
              </from>
              <to>
                <xdr:col>23</xdr:col>
                <xdr:colOff>247650</xdr:colOff>
                <xdr:row>66</xdr:row>
                <xdr:rowOff>259080</xdr:rowOff>
              </to>
            </anchor>
          </controlPr>
        </control>
      </mc:Choice>
      <mc:Fallback>
        <control shapeId="2051" r:id="rId7" name="CommandButton3"/>
      </mc:Fallback>
    </mc:AlternateContent>
    <mc:AlternateContent xmlns:mc="http://schemas.openxmlformats.org/markup-compatibility/2006">
      <mc:Choice Requires="x14">
        <control shapeId="2050" r:id="rId9" name="CommandButton1">
          <controlPr defaultSize="0" autoLine="0" r:id="rId10">
            <anchor moveWithCells="1">
              <from>
                <xdr:col>11</xdr:col>
                <xdr:colOff>0</xdr:colOff>
                <xdr:row>65</xdr:row>
                <xdr:rowOff>0</xdr:rowOff>
              </from>
              <to>
                <xdr:col>16</xdr:col>
                <xdr:colOff>247650</xdr:colOff>
                <xdr:row>66</xdr:row>
                <xdr:rowOff>259080</xdr:rowOff>
              </to>
            </anchor>
          </controlPr>
        </control>
      </mc:Choice>
      <mc:Fallback>
        <control shapeId="2050" r:id="rId9" name="CommandButton1"/>
      </mc:Fallback>
    </mc:AlternateContent>
    <mc:AlternateContent xmlns:mc="http://schemas.openxmlformats.org/markup-compatibility/2006">
      <mc:Choice Requires="x14">
        <control shapeId="2049" r:id="rId11" name="CommandButton2">
          <controlPr autoLine="0" r:id="rId12">
            <anchor moveWithCells="1">
              <from>
                <xdr:col>4</xdr:col>
                <xdr:colOff>0</xdr:colOff>
                <xdr:row>65</xdr:row>
                <xdr:rowOff>0</xdr:rowOff>
              </from>
              <to>
                <xdr:col>9</xdr:col>
                <xdr:colOff>247650</xdr:colOff>
                <xdr:row>66</xdr:row>
                <xdr:rowOff>259080</xdr:rowOff>
              </to>
            </anchor>
          </controlPr>
        </control>
      </mc:Choice>
      <mc:Fallback>
        <control shapeId="2049" r:id="rId11" name="CommandButton2"/>
      </mc:Fallback>
    </mc:AlternateContent>
    <mc:AlternateContent xmlns:mc="http://schemas.openxmlformats.org/markup-compatibility/2006">
      <mc:Choice Requires="x14">
        <control shapeId="2053" r:id="rId13" name="CommandButton5">
          <controlPr defaultSize="0" autoLine="0" r:id="rId14">
            <anchor moveWithCells="1">
              <from>
                <xdr:col>32</xdr:col>
                <xdr:colOff>0</xdr:colOff>
                <xdr:row>65</xdr:row>
                <xdr:rowOff>0</xdr:rowOff>
              </from>
              <to>
                <xdr:col>37</xdr:col>
                <xdr:colOff>247650</xdr:colOff>
                <xdr:row>66</xdr:row>
                <xdr:rowOff>259080</xdr:rowOff>
              </to>
            </anchor>
          </controlPr>
        </control>
      </mc:Choice>
      <mc:Fallback>
        <control shapeId="2053" r:id="rId13" name="CommandButton5"/>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Q71"/>
  <sheetViews>
    <sheetView showGridLines="0" defaultGridColor="0" topLeftCell="AO36" colorId="9" zoomScale="81" zoomScaleNormal="81" zoomScalePageLayoutView="30" workbookViewId="0">
      <selection activeCell="BH42" sqref="BH42:BM45"/>
    </sheetView>
  </sheetViews>
  <sheetFormatPr defaultColWidth="3.0859375" defaultRowHeight="21.6" customHeight="1" x14ac:dyDescent="0.8"/>
  <cols>
    <col min="1" max="16384" width="3.0859375" style="1"/>
  </cols>
  <sheetData>
    <row r="2" spans="5:121" ht="21.6" customHeight="1" x14ac:dyDescent="0.8">
      <c r="DL2" s="97" t="s">
        <v>5</v>
      </c>
      <c r="DM2" s="97"/>
      <c r="DN2" s="98" t="s">
        <v>6</v>
      </c>
      <c r="DO2" s="99" t="s">
        <v>7</v>
      </c>
      <c r="DP2" s="99"/>
      <c r="DQ2" s="99"/>
    </row>
    <row r="3" spans="5:121" ht="21.6" customHeight="1" x14ac:dyDescent="0.8">
      <c r="DL3" s="97"/>
      <c r="DM3" s="97"/>
      <c r="DN3" s="98"/>
      <c r="DO3" s="99"/>
      <c r="DP3" s="99"/>
      <c r="DQ3" s="99"/>
    </row>
    <row r="4" spans="5:121" ht="21.6" customHeight="1" x14ac:dyDescent="0.8">
      <c r="DL4" s="97"/>
      <c r="DM4" s="97"/>
      <c r="DN4" s="98"/>
      <c r="DO4" s="99"/>
      <c r="DP4" s="99"/>
      <c r="DQ4" s="99"/>
    </row>
    <row r="5" spans="5:121" ht="21.6" customHeight="1" x14ac:dyDescent="0.8">
      <c r="E5" s="93" t="s">
        <v>27</v>
      </c>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50"/>
      <c r="AL5" s="50"/>
      <c r="AQ5" s="93" t="s">
        <v>92</v>
      </c>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DL5" s="97"/>
      <c r="DM5" s="97"/>
      <c r="DN5" s="98"/>
      <c r="DO5" s="99"/>
      <c r="DP5" s="99"/>
      <c r="DQ5" s="99"/>
    </row>
    <row r="6" spans="5:121" ht="21.6" customHeight="1" x14ac:dyDescent="0.8">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50"/>
      <c r="AL6" s="50"/>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DL6" s="97"/>
      <c r="DM6" s="97"/>
      <c r="DN6" s="98"/>
      <c r="DO6" s="99"/>
      <c r="DP6" s="99"/>
      <c r="DQ6" s="99"/>
    </row>
    <row r="7" spans="5:121" ht="21.6" customHeight="1" x14ac:dyDescent="0.8">
      <c r="DL7" s="97"/>
      <c r="DM7" s="97"/>
      <c r="DN7" s="98"/>
      <c r="DO7" s="99"/>
      <c r="DP7" s="99"/>
      <c r="DQ7" s="99"/>
    </row>
    <row r="8" spans="5:121" ht="21.6" customHeight="1" x14ac:dyDescent="0.8">
      <c r="DL8" s="97"/>
      <c r="DM8" s="97"/>
      <c r="DN8" s="98"/>
      <c r="DO8" s="99"/>
      <c r="DP8" s="99"/>
      <c r="DQ8" s="99"/>
    </row>
    <row r="9" spans="5:121" ht="21.6" customHeight="1" x14ac:dyDescent="0.8">
      <c r="BH9" s="84" t="str">
        <f>HYPERLINK(TEXT($BC$66,"")&amp;"\"&amp;TEXT($BC$67,"")&amp;"#73","Display Value on System Graphic Logic Block")</f>
        <v>Display Value on System Graphic Logic Block</v>
      </c>
      <c r="BI9" s="84"/>
      <c r="BJ9" s="84"/>
      <c r="BK9" s="84"/>
      <c r="BL9" s="84"/>
      <c r="BM9" s="84"/>
      <c r="BN9" s="84"/>
      <c r="BO9" s="84"/>
      <c r="DL9" s="97"/>
      <c r="DM9" s="97"/>
      <c r="DN9" s="98"/>
      <c r="DO9" s="99"/>
      <c r="DP9" s="99"/>
      <c r="DQ9" s="99"/>
    </row>
    <row r="10" spans="5:121" ht="21.6" customHeight="1" x14ac:dyDescent="0.8">
      <c r="AI10" s="84" t="str">
        <f>HYPERLINK(TEXT($BC$66,"")&amp;"\"&amp;TEXT($BC$67,"")&amp;"#70","One Shot Relay")</f>
        <v>One Shot Relay</v>
      </c>
      <c r="AJ10" s="84"/>
      <c r="AK10" s="84"/>
      <c r="AL10" s="84"/>
      <c r="AM10" s="84"/>
      <c r="AN10" s="84"/>
      <c r="BH10" s="84"/>
      <c r="BI10" s="84"/>
      <c r="BJ10" s="84"/>
      <c r="BK10" s="84"/>
      <c r="BL10" s="84"/>
      <c r="BM10" s="84"/>
      <c r="BN10" s="84"/>
      <c r="BO10" s="84"/>
      <c r="DL10" s="97"/>
      <c r="DM10" s="97"/>
      <c r="DN10" s="98"/>
      <c r="DO10" s="99"/>
      <c r="DP10" s="99"/>
      <c r="DQ10" s="99"/>
    </row>
    <row r="11" spans="5:121" ht="21.6" customHeight="1" x14ac:dyDescent="0.8">
      <c r="N11" s="84" t="str">
        <f>HYPERLINK(TEXT($BC$66,"")&amp;"\"&amp;TEXT($BC$67,"")&amp;"#65","Counter Logic Block")</f>
        <v>Counter Logic Block</v>
      </c>
      <c r="O11" s="84"/>
      <c r="P11" s="84"/>
      <c r="Q11" s="84"/>
      <c r="R11" s="84"/>
      <c r="S11" s="84"/>
      <c r="AI11" s="84"/>
      <c r="AJ11" s="84"/>
      <c r="AK11" s="84"/>
      <c r="AL11" s="84"/>
      <c r="AM11" s="84"/>
      <c r="AN11" s="84"/>
      <c r="BH11" s="84"/>
      <c r="BI11" s="84"/>
      <c r="BJ11" s="84"/>
      <c r="BK11" s="84"/>
      <c r="BL11" s="84"/>
      <c r="BM11" s="84"/>
      <c r="BN11" s="84"/>
      <c r="BO11" s="84"/>
      <c r="DL11" s="97"/>
      <c r="DM11" s="97"/>
      <c r="DN11" s="98"/>
      <c r="DO11" s="99"/>
      <c r="DP11" s="99"/>
      <c r="DQ11" s="99"/>
    </row>
    <row r="12" spans="5:121" ht="21.6" customHeight="1" x14ac:dyDescent="0.8">
      <c r="N12" s="84"/>
      <c r="O12" s="84"/>
      <c r="P12" s="84"/>
      <c r="Q12" s="84"/>
      <c r="R12" s="84"/>
      <c r="S12" s="84"/>
      <c r="AI12" s="84"/>
      <c r="AJ12" s="84"/>
      <c r="AK12" s="84"/>
      <c r="AL12" s="84"/>
      <c r="AM12" s="84"/>
      <c r="AN12" s="84"/>
      <c r="BH12" s="84"/>
      <c r="BI12" s="84"/>
      <c r="BJ12" s="84"/>
      <c r="BK12" s="84"/>
      <c r="BL12" s="84"/>
      <c r="BM12" s="84"/>
      <c r="BN12" s="84"/>
      <c r="BO12" s="84"/>
      <c r="DL12" s="97"/>
      <c r="DM12" s="97"/>
      <c r="DN12" s="98"/>
      <c r="DO12" s="99"/>
      <c r="DP12" s="99"/>
      <c r="DQ12" s="99"/>
    </row>
    <row r="13" spans="5:121" ht="21.6" customHeight="1" x14ac:dyDescent="0.8">
      <c r="N13" s="84"/>
      <c r="O13" s="84"/>
      <c r="P13" s="84"/>
      <c r="Q13" s="84"/>
      <c r="R13" s="84"/>
      <c r="S13" s="84"/>
      <c r="AI13" s="84"/>
      <c r="AJ13" s="84"/>
      <c r="AK13" s="84"/>
      <c r="AL13" s="84"/>
      <c r="AM13" s="84"/>
      <c r="AN13" s="84"/>
      <c r="DL13" s="97"/>
      <c r="DM13" s="97"/>
      <c r="DN13" s="98"/>
      <c r="DO13" s="99"/>
      <c r="DP13" s="99"/>
      <c r="DQ13" s="99"/>
    </row>
    <row r="14" spans="5:121" ht="21.6" customHeight="1" x14ac:dyDescent="0.8">
      <c r="N14" s="84"/>
      <c r="O14" s="84"/>
      <c r="P14" s="84"/>
      <c r="Q14" s="84"/>
      <c r="R14" s="84"/>
      <c r="S14" s="84"/>
      <c r="DL14" s="97"/>
      <c r="DM14" s="97"/>
      <c r="DN14" s="98"/>
      <c r="DO14" s="99"/>
      <c r="DP14" s="99"/>
      <c r="DQ14" s="99"/>
    </row>
    <row r="15" spans="5:121" ht="21.6" customHeight="1" x14ac:dyDescent="0.8">
      <c r="BH15" s="84" t="str">
        <f>HYPERLINK(TEXT($BC$66,"")&amp;"\"&amp;TEXT($BC$67,"")&amp;"#73","Trend Parameter and Archive Data Logic Block")</f>
        <v>Trend Parameter and Archive Data Logic Block</v>
      </c>
      <c r="BI15" s="84"/>
      <c r="BJ15" s="84"/>
      <c r="BK15" s="84"/>
      <c r="BL15" s="84"/>
      <c r="BM15" s="84"/>
      <c r="BN15" s="84"/>
      <c r="BO15" s="84"/>
      <c r="DL15" s="97"/>
      <c r="DM15" s="97"/>
      <c r="DN15" s="98"/>
      <c r="DO15" s="99"/>
      <c r="DP15" s="99"/>
      <c r="DQ15" s="99"/>
    </row>
    <row r="16" spans="5:121" ht="21.6" customHeight="1" x14ac:dyDescent="0.8">
      <c r="BH16" s="84"/>
      <c r="BI16" s="84"/>
      <c r="BJ16" s="84"/>
      <c r="BK16" s="84"/>
      <c r="BL16" s="84"/>
      <c r="BM16" s="84"/>
      <c r="BN16" s="84"/>
      <c r="BO16" s="84"/>
      <c r="DL16" s="97"/>
      <c r="DM16" s="97"/>
      <c r="DN16" s="98"/>
      <c r="DO16" s="99"/>
      <c r="DP16" s="99"/>
      <c r="DQ16" s="99"/>
    </row>
    <row r="17" spans="14:121" ht="21.6" customHeight="1" x14ac:dyDescent="0.8">
      <c r="BH17" s="84"/>
      <c r="BI17" s="84"/>
      <c r="BJ17" s="84"/>
      <c r="BK17" s="84"/>
      <c r="BL17" s="84"/>
      <c r="BM17" s="84"/>
      <c r="BN17" s="84"/>
      <c r="BO17" s="84"/>
      <c r="DL17" s="97"/>
      <c r="DM17" s="97"/>
      <c r="DN17" s="98"/>
      <c r="DO17" s="99"/>
      <c r="DP17" s="99"/>
      <c r="DQ17" s="99"/>
    </row>
    <row r="18" spans="14:121" ht="21.6" customHeight="1" x14ac:dyDescent="0.8">
      <c r="BH18" s="84"/>
      <c r="BI18" s="84"/>
      <c r="BJ18" s="84"/>
      <c r="BK18" s="84"/>
      <c r="BL18" s="84"/>
      <c r="BM18" s="84"/>
      <c r="BN18" s="84"/>
      <c r="BO18" s="84"/>
      <c r="DL18" s="97"/>
      <c r="DM18" s="97"/>
      <c r="DN18" s="98"/>
      <c r="DO18" s="99"/>
      <c r="DP18" s="99"/>
      <c r="DQ18" s="99"/>
    </row>
    <row r="19" spans="14:121" ht="21.6" customHeight="1" x14ac:dyDescent="0.8">
      <c r="DL19" s="97"/>
      <c r="DM19" s="97"/>
      <c r="DN19" s="98"/>
      <c r="DO19" s="99"/>
      <c r="DP19" s="99"/>
      <c r="DQ19" s="99"/>
    </row>
    <row r="20" spans="14:121" ht="21.6" customHeight="1" x14ac:dyDescent="0.8">
      <c r="N20" s="84" t="str">
        <f>HYPERLINK(TEXT($BC$66,"")&amp;"\"&amp;TEXT($BC$67,"")&amp;"#66","Interval Timer Logic Block")</f>
        <v>Interval Timer Logic Block</v>
      </c>
      <c r="O20" s="84"/>
      <c r="P20" s="84"/>
      <c r="Q20" s="84"/>
      <c r="R20" s="84"/>
      <c r="S20" s="84"/>
      <c r="DL20" s="97"/>
      <c r="DM20" s="97"/>
      <c r="DN20" s="98"/>
      <c r="DO20" s="99"/>
      <c r="DP20" s="99"/>
      <c r="DQ20" s="99"/>
    </row>
    <row r="21" spans="14:121" ht="21.6" customHeight="1" x14ac:dyDescent="0.8">
      <c r="N21" s="84"/>
      <c r="O21" s="84"/>
      <c r="P21" s="84"/>
      <c r="Q21" s="84"/>
      <c r="R21" s="84"/>
      <c r="S21" s="84"/>
      <c r="T21" s="48"/>
      <c r="BH21" s="84" t="str">
        <f>HYPERLINK(TEXT($BC$66,"")&amp;"\"&amp;TEXT($BC$67,"")&amp;"#73","Alarm Based on Parameter Logic Block")</f>
        <v>Alarm Based on Parameter Logic Block</v>
      </c>
      <c r="BI21" s="84"/>
      <c r="BJ21" s="84"/>
      <c r="BK21" s="84"/>
      <c r="BL21" s="84"/>
      <c r="BM21" s="84"/>
      <c r="BN21" s="84"/>
      <c r="BO21" s="84"/>
      <c r="DL21" s="97"/>
      <c r="DM21" s="97"/>
      <c r="DN21" s="98"/>
      <c r="DO21" s="99"/>
      <c r="DP21" s="99"/>
      <c r="DQ21" s="99"/>
    </row>
    <row r="22" spans="14:121" ht="21.6" customHeight="1" x14ac:dyDescent="0.8">
      <c r="N22" s="84"/>
      <c r="O22" s="84"/>
      <c r="P22" s="84"/>
      <c r="Q22" s="84"/>
      <c r="R22" s="84"/>
      <c r="S22" s="84"/>
      <c r="T22" s="48"/>
      <c r="BH22" s="84"/>
      <c r="BI22" s="84"/>
      <c r="BJ22" s="84"/>
      <c r="BK22" s="84"/>
      <c r="BL22" s="84"/>
      <c r="BM22" s="84"/>
      <c r="BN22" s="84"/>
      <c r="BO22" s="84"/>
      <c r="BP22" s="48"/>
      <c r="BQ22" s="48"/>
      <c r="BR22" s="48"/>
      <c r="DL22" s="97"/>
      <c r="DM22" s="97"/>
      <c r="DN22" s="98"/>
      <c r="DO22" s="99"/>
      <c r="DP22" s="99"/>
      <c r="DQ22" s="99"/>
    </row>
    <row r="23" spans="14:121" ht="21.6" customHeight="1" x14ac:dyDescent="0.8">
      <c r="N23" s="84"/>
      <c r="O23" s="84"/>
      <c r="P23" s="84"/>
      <c r="Q23" s="84"/>
      <c r="R23" s="84"/>
      <c r="S23" s="84"/>
      <c r="BH23" s="84"/>
      <c r="BI23" s="84"/>
      <c r="BJ23" s="84"/>
      <c r="BK23" s="84"/>
      <c r="BL23" s="84"/>
      <c r="BM23" s="84"/>
      <c r="BN23" s="84"/>
      <c r="BO23" s="84"/>
      <c r="BP23" s="48"/>
      <c r="BQ23" s="48"/>
      <c r="BR23" s="48"/>
      <c r="DL23" s="97"/>
      <c r="DM23" s="97"/>
      <c r="DN23" s="98"/>
      <c r="DO23" s="99"/>
      <c r="DP23" s="99"/>
      <c r="DQ23" s="99"/>
    </row>
    <row r="24" spans="14:121" ht="21.6" customHeight="1" x14ac:dyDescent="0.8">
      <c r="BH24" s="84"/>
      <c r="BI24" s="84"/>
      <c r="BJ24" s="84"/>
      <c r="BK24" s="84"/>
      <c r="BL24" s="84"/>
      <c r="BM24" s="84"/>
      <c r="BN24" s="84"/>
      <c r="BO24" s="84"/>
      <c r="DL24" s="97"/>
      <c r="DM24" s="97"/>
      <c r="DN24" s="98"/>
      <c r="DO24" s="99"/>
      <c r="DP24" s="99"/>
      <c r="DQ24" s="99"/>
    </row>
    <row r="25" spans="14:121" ht="21.6" customHeight="1" x14ac:dyDescent="0.8">
      <c r="DL25" s="97"/>
      <c r="DM25" s="97"/>
      <c r="DN25" s="98"/>
      <c r="DO25" s="99"/>
      <c r="DP25" s="99"/>
      <c r="DQ25" s="99"/>
    </row>
    <row r="26" spans="14:121" ht="21.6" customHeight="1" x14ac:dyDescent="0.8">
      <c r="DL26" s="97"/>
      <c r="DM26" s="97"/>
      <c r="DN26" s="98"/>
      <c r="DO26" s="99"/>
      <c r="DP26" s="99"/>
      <c r="DQ26" s="99"/>
    </row>
    <row r="27" spans="14:121" ht="21.6" customHeight="1" x14ac:dyDescent="0.8">
      <c r="BH27" s="84" t="str">
        <f>HYPERLINK(TEXT($BC$66,"")&amp;"\"&amp;TEXT($BC$67,"")&amp;"#74","Operator Message Logic Block")</f>
        <v>Operator Message Logic Block</v>
      </c>
      <c r="BI27" s="84"/>
      <c r="BJ27" s="84"/>
      <c r="BK27" s="84"/>
      <c r="BL27" s="84"/>
      <c r="BM27" s="84"/>
      <c r="BN27" s="84"/>
      <c r="BO27" s="84"/>
      <c r="DL27" s="97"/>
      <c r="DM27" s="97"/>
      <c r="DN27" s="98"/>
      <c r="DO27" s="99"/>
      <c r="DP27" s="99"/>
      <c r="DQ27" s="99"/>
    </row>
    <row r="28" spans="14:121" ht="21.6" customHeight="1" x14ac:dyDescent="0.8">
      <c r="BH28" s="84"/>
      <c r="BI28" s="84"/>
      <c r="BJ28" s="84"/>
      <c r="BK28" s="84"/>
      <c r="BL28" s="84"/>
      <c r="BM28" s="84"/>
      <c r="BN28" s="84"/>
      <c r="BO28" s="84"/>
      <c r="BP28" s="48"/>
      <c r="BQ28" s="48"/>
      <c r="BR28" s="48"/>
    </row>
    <row r="29" spans="14:121" ht="21.6" customHeight="1" x14ac:dyDescent="0.8">
      <c r="N29" s="84" t="str">
        <f>HYPERLINK(TEXT($BC$66,"")&amp;"\"&amp;TEXT($BC$67,"")&amp;"#67","Time Clock/Scheduler Logic Block")</f>
        <v>Time Clock/Scheduler Logic Block</v>
      </c>
      <c r="O29" s="84"/>
      <c r="P29" s="84"/>
      <c r="Q29" s="84"/>
      <c r="R29" s="84"/>
      <c r="S29" s="84"/>
      <c r="T29" s="84"/>
      <c r="U29" s="84"/>
      <c r="BH29" s="84"/>
      <c r="BI29" s="84"/>
      <c r="BJ29" s="84"/>
      <c r="BK29" s="84"/>
      <c r="BL29" s="84"/>
      <c r="BM29" s="84"/>
      <c r="BN29" s="84"/>
      <c r="BO29" s="84"/>
      <c r="BP29" s="48"/>
      <c r="BQ29" s="48"/>
      <c r="BR29" s="48"/>
      <c r="DL29" s="101" t="s">
        <v>14</v>
      </c>
      <c r="DM29" s="101"/>
      <c r="DN29" s="101"/>
      <c r="DO29" s="101"/>
      <c r="DP29" s="101"/>
      <c r="DQ29" s="101"/>
    </row>
    <row r="30" spans="14:121" ht="21.6" customHeight="1" x14ac:dyDescent="0.8">
      <c r="N30" s="84"/>
      <c r="O30" s="84"/>
      <c r="P30" s="84"/>
      <c r="Q30" s="84"/>
      <c r="R30" s="84"/>
      <c r="S30" s="84"/>
      <c r="T30" s="84"/>
      <c r="U30" s="84"/>
      <c r="V30" s="48"/>
      <c r="BH30" s="84"/>
      <c r="BI30" s="84"/>
      <c r="BJ30" s="84"/>
      <c r="BK30" s="84"/>
      <c r="BL30" s="84"/>
      <c r="BM30" s="84"/>
      <c r="BN30" s="84"/>
      <c r="BO30" s="84"/>
      <c r="DL30" s="101"/>
      <c r="DM30" s="101"/>
      <c r="DN30" s="101"/>
      <c r="DO30" s="101"/>
      <c r="DP30" s="101"/>
      <c r="DQ30" s="101"/>
    </row>
    <row r="31" spans="14:121" ht="21.6" customHeight="1" x14ac:dyDescent="0.8">
      <c r="N31" s="84"/>
      <c r="O31" s="84"/>
      <c r="P31" s="84"/>
      <c r="Q31" s="84"/>
      <c r="R31" s="84"/>
      <c r="S31" s="84"/>
      <c r="T31" s="84"/>
      <c r="U31" s="84"/>
      <c r="V31" s="48"/>
      <c r="DL31" s="101"/>
      <c r="DM31" s="101"/>
      <c r="DN31" s="101"/>
      <c r="DO31" s="101"/>
      <c r="DP31" s="101"/>
      <c r="DQ31" s="101"/>
    </row>
    <row r="32" spans="14:121" ht="21.6" customHeight="1" x14ac:dyDescent="0.8">
      <c r="N32" s="84"/>
      <c r="O32" s="84"/>
      <c r="P32" s="84"/>
      <c r="Q32" s="84"/>
      <c r="R32" s="84"/>
      <c r="S32" s="84"/>
      <c r="T32" s="84"/>
      <c r="U32" s="84"/>
      <c r="DL32" s="101"/>
      <c r="DM32" s="101"/>
      <c r="DN32" s="101"/>
      <c r="DO32" s="101"/>
      <c r="DP32" s="101"/>
      <c r="DQ32" s="101"/>
    </row>
    <row r="33" spans="14:121" ht="21.6" customHeight="1" x14ac:dyDescent="0.8">
      <c r="DL33" s="102" t="s">
        <v>15</v>
      </c>
      <c r="DM33" s="102"/>
      <c r="DN33" s="102"/>
      <c r="DO33" s="102"/>
      <c r="DP33" s="102"/>
      <c r="DQ33" s="102"/>
    </row>
    <row r="34" spans="14:121" ht="21.6" customHeight="1" x14ac:dyDescent="0.8">
      <c r="DL34" s="102"/>
      <c r="DM34" s="102"/>
      <c r="DN34" s="102"/>
      <c r="DO34" s="102"/>
      <c r="DP34" s="102"/>
      <c r="DQ34" s="102"/>
    </row>
    <row r="35" spans="14:121" ht="21.6" customHeight="1" x14ac:dyDescent="0.8">
      <c r="BH35" s="84" t="str">
        <f>HYPERLINK(TEXT($BC$66,"")&amp;"\"&amp;TEXT($BC$67,"")&amp;"#74","Run Time Monitor Logic Block")</f>
        <v>Run Time Monitor Logic Block</v>
      </c>
      <c r="BI35" s="84"/>
      <c r="BJ35" s="84"/>
      <c r="BK35" s="84"/>
      <c r="BL35" s="84"/>
      <c r="BM35" s="84"/>
      <c r="DL35" s="102"/>
      <c r="DM35" s="102"/>
      <c r="DN35" s="102"/>
      <c r="DO35" s="102"/>
      <c r="DP35" s="102"/>
      <c r="DQ35" s="102"/>
    </row>
    <row r="36" spans="14:121" ht="21.6" customHeight="1" x14ac:dyDescent="0.8">
      <c r="BF36" s="48"/>
      <c r="BG36" s="48"/>
      <c r="BH36" s="84"/>
      <c r="BI36" s="84"/>
      <c r="BJ36" s="84"/>
      <c r="BK36" s="84"/>
      <c r="BL36" s="84"/>
      <c r="BM36" s="84"/>
      <c r="DL36" s="102"/>
      <c r="DM36" s="102"/>
      <c r="DN36" s="102"/>
      <c r="DO36" s="102"/>
      <c r="DP36" s="102"/>
      <c r="DQ36" s="102"/>
    </row>
    <row r="37" spans="14:121" ht="21.6" customHeight="1" x14ac:dyDescent="0.8">
      <c r="BF37" s="48"/>
      <c r="BG37" s="48"/>
      <c r="BH37" s="84"/>
      <c r="BI37" s="84"/>
      <c r="BJ37" s="84"/>
      <c r="BK37" s="84"/>
      <c r="BL37" s="84"/>
      <c r="BM37" s="84"/>
      <c r="DL37" s="102"/>
      <c r="DM37" s="102"/>
      <c r="DN37" s="102"/>
      <c r="DO37" s="102"/>
      <c r="DP37" s="102"/>
      <c r="DQ37" s="102"/>
    </row>
    <row r="38" spans="14:121" ht="21.6" customHeight="1" x14ac:dyDescent="0.8">
      <c r="N38" s="84" t="str">
        <f>HYPERLINK(TEXT($BC$66,"")&amp;"\"&amp;TEXT($BC$67,"")&amp;"#68","On Delay Logic Block")</f>
        <v>On Delay Logic Block</v>
      </c>
      <c r="O38" s="84"/>
      <c r="P38" s="84"/>
      <c r="Q38" s="84"/>
      <c r="R38" s="84"/>
      <c r="S38" s="84"/>
      <c r="BH38" s="84"/>
      <c r="BI38" s="84"/>
      <c r="BJ38" s="84"/>
      <c r="BK38" s="84"/>
      <c r="BL38" s="84"/>
      <c r="BM38" s="84"/>
      <c r="DL38" s="94" t="s">
        <v>16</v>
      </c>
      <c r="DM38" s="94"/>
      <c r="DN38" s="94"/>
      <c r="DO38" s="94"/>
      <c r="DP38" s="94"/>
      <c r="DQ38" s="94"/>
    </row>
    <row r="39" spans="14:121" ht="21.6" customHeight="1" x14ac:dyDescent="0.8">
      <c r="N39" s="84"/>
      <c r="O39" s="84"/>
      <c r="P39" s="84"/>
      <c r="Q39" s="84"/>
      <c r="R39" s="84"/>
      <c r="S39" s="84"/>
      <c r="T39" s="48"/>
      <c r="DL39" s="105">
        <v>37519</v>
      </c>
      <c r="DM39" s="105"/>
      <c r="DN39" s="105"/>
      <c r="DO39" s="105"/>
      <c r="DP39" s="105"/>
      <c r="DQ39" s="105"/>
    </row>
    <row r="40" spans="14:121" ht="21.6" customHeight="1" x14ac:dyDescent="0.8">
      <c r="N40" s="84"/>
      <c r="O40" s="84"/>
      <c r="P40" s="84"/>
      <c r="Q40" s="84"/>
      <c r="R40" s="84"/>
      <c r="S40" s="84"/>
      <c r="T40" s="48"/>
      <c r="DL40" s="94" t="s">
        <v>8</v>
      </c>
      <c r="DM40" s="94"/>
      <c r="DN40" s="94"/>
      <c r="DO40" s="94"/>
      <c r="DP40" s="94"/>
      <c r="DQ40" s="94"/>
    </row>
    <row r="41" spans="14:121" ht="21.6" customHeight="1" x14ac:dyDescent="0.8">
      <c r="N41" s="84"/>
      <c r="O41" s="84"/>
      <c r="P41" s="84"/>
      <c r="Q41" s="84"/>
      <c r="R41" s="84"/>
      <c r="S41" s="84"/>
      <c r="DG41" s="51"/>
      <c r="DH41" s="51"/>
      <c r="DL41" s="104" t="s">
        <v>10</v>
      </c>
      <c r="DM41" s="104"/>
      <c r="DN41" s="104"/>
      <c r="DO41" s="104"/>
      <c r="DP41" s="104"/>
      <c r="DQ41" s="104"/>
    </row>
    <row r="42" spans="14:121" ht="21.6" customHeight="1" x14ac:dyDescent="0.8">
      <c r="BH42" s="84" t="str">
        <f>HYPERLINK(TEXT($BC$66,"")&amp;"\"&amp;TEXT($BC$67,"")&amp;"#81","Hard Wired Safety")</f>
        <v>Hard Wired Safety</v>
      </c>
      <c r="BI42" s="84"/>
      <c r="BJ42" s="84"/>
      <c r="BK42" s="84"/>
      <c r="BL42" s="84"/>
      <c r="BM42" s="84"/>
      <c r="DG42" s="51"/>
      <c r="DH42" s="51"/>
      <c r="DL42" s="103" t="s">
        <v>9</v>
      </c>
      <c r="DM42" s="103"/>
      <c r="DN42" s="103"/>
      <c r="DO42" s="103"/>
      <c r="DP42" s="103"/>
      <c r="DQ42" s="103"/>
    </row>
    <row r="43" spans="14:121" ht="21.6" customHeight="1" x14ac:dyDescent="0.8">
      <c r="BH43" s="84"/>
      <c r="BI43" s="84"/>
      <c r="BJ43" s="84"/>
      <c r="BK43" s="84"/>
      <c r="BL43" s="84"/>
      <c r="BM43" s="84"/>
      <c r="DL43" s="104" t="s">
        <v>11</v>
      </c>
      <c r="DM43" s="104"/>
      <c r="DN43" s="104"/>
      <c r="DO43" s="104"/>
      <c r="DP43" s="104"/>
      <c r="DQ43" s="104"/>
    </row>
    <row r="44" spans="14:121" ht="21.6" customHeight="1" x14ac:dyDescent="0.8">
      <c r="BH44" s="84"/>
      <c r="BI44" s="84"/>
      <c r="BJ44" s="84"/>
      <c r="BK44" s="84"/>
      <c r="BL44" s="84"/>
      <c r="BM44" s="84"/>
      <c r="DL44" s="100" t="s">
        <v>12</v>
      </c>
      <c r="DM44" s="100"/>
      <c r="DN44" s="100" t="s">
        <v>13</v>
      </c>
      <c r="DO44" s="100"/>
      <c r="DP44" s="100"/>
      <c r="DQ44" s="100"/>
    </row>
    <row r="45" spans="14:121" ht="21.6" customHeight="1" x14ac:dyDescent="0.8">
      <c r="BH45" s="84"/>
      <c r="BI45" s="84"/>
      <c r="BJ45" s="84"/>
      <c r="BK45" s="84"/>
      <c r="BL45" s="84"/>
      <c r="BM45" s="84"/>
    </row>
    <row r="46" spans="14:121" ht="21.6" customHeight="1" x14ac:dyDescent="0.8">
      <c r="N46" s="84" t="str">
        <f>HYPERLINK(TEXT($BC$66,"")&amp;"\"&amp;TEXT($BC$67,"")&amp;"#69","Off Delay Logic Block")</f>
        <v>Off Delay Logic Block</v>
      </c>
      <c r="O46" s="84"/>
      <c r="P46" s="84"/>
      <c r="Q46" s="84"/>
      <c r="R46" s="84"/>
      <c r="S46" s="84"/>
    </row>
    <row r="47" spans="14:121" ht="21.6" customHeight="1" x14ac:dyDescent="0.8">
      <c r="N47" s="84"/>
      <c r="O47" s="84"/>
      <c r="P47" s="84"/>
      <c r="Q47" s="84"/>
      <c r="R47" s="84"/>
      <c r="S47" s="84"/>
      <c r="T47" s="48"/>
      <c r="U47" s="48"/>
      <c r="DL47" s="3"/>
      <c r="DM47" s="3"/>
      <c r="DN47" s="3"/>
      <c r="DO47" s="3"/>
      <c r="DP47" s="3"/>
      <c r="DQ47" s="3"/>
    </row>
    <row r="48" spans="14:121" ht="21.6" customHeight="1" x14ac:dyDescent="0.8">
      <c r="N48" s="84"/>
      <c r="O48" s="84"/>
      <c r="P48" s="84"/>
      <c r="Q48" s="84"/>
      <c r="R48" s="84"/>
      <c r="S48" s="84"/>
      <c r="T48" s="48"/>
      <c r="U48" s="48"/>
      <c r="DL48" s="3"/>
      <c r="DM48" s="3"/>
      <c r="DN48" s="3"/>
      <c r="DO48" s="3"/>
      <c r="DP48" s="3"/>
      <c r="DQ48" s="3"/>
    </row>
    <row r="49" spans="14:121" ht="21.6" customHeight="1" x14ac:dyDescent="0.8">
      <c r="N49" s="84"/>
      <c r="O49" s="84"/>
      <c r="P49" s="84"/>
      <c r="Q49" s="84"/>
      <c r="R49" s="84"/>
      <c r="S49" s="84"/>
      <c r="DL49" s="3"/>
      <c r="DM49" s="3"/>
      <c r="DN49" s="3"/>
      <c r="DO49" s="3"/>
      <c r="DP49" s="3"/>
      <c r="DQ49" s="3"/>
    </row>
    <row r="50" spans="14:121" ht="21.6" customHeight="1" x14ac:dyDescent="0.8">
      <c r="DL50" s="3"/>
      <c r="DM50" s="3"/>
      <c r="DN50" s="3"/>
      <c r="DO50" s="3"/>
      <c r="DP50" s="3"/>
      <c r="DQ50" s="3"/>
    </row>
    <row r="51" spans="14:121" ht="21.6" customHeight="1" x14ac:dyDescent="0.8">
      <c r="DL51" s="3"/>
      <c r="DM51" s="3"/>
      <c r="DN51" s="3"/>
      <c r="DO51" s="3"/>
      <c r="DP51" s="3"/>
      <c r="DQ51" s="3"/>
    </row>
    <row r="52" spans="14:121" ht="21.6" customHeight="1" x14ac:dyDescent="0.8">
      <c r="DL52" s="3"/>
      <c r="DM52" s="3"/>
      <c r="DN52" s="3"/>
      <c r="DO52" s="3"/>
      <c r="DP52" s="3"/>
      <c r="DQ52" s="3"/>
    </row>
    <row r="53" spans="14:121" ht="21.6" customHeight="1" x14ac:dyDescent="0.8">
      <c r="N53" s="84" t="str">
        <f>HYPERLINK(TEXT($BC$66,"")&amp;"\"&amp;TEXT($BC$67,"")&amp;"#71","Latch On Logic Block")</f>
        <v>Latch On Logic Block</v>
      </c>
      <c r="O53" s="84"/>
      <c r="P53" s="84"/>
      <c r="Q53" s="84"/>
      <c r="R53" s="84"/>
      <c r="S53" s="84"/>
      <c r="DL53" s="3"/>
      <c r="DM53" s="3"/>
      <c r="DN53" s="3"/>
      <c r="DO53" s="3"/>
      <c r="DP53" s="3"/>
      <c r="DQ53" s="3"/>
    </row>
    <row r="54" spans="14:121" ht="21.6" customHeight="1" x14ac:dyDescent="0.8">
      <c r="N54" s="84"/>
      <c r="O54" s="84"/>
      <c r="P54" s="84"/>
      <c r="Q54" s="84"/>
      <c r="R54" s="84"/>
      <c r="S54" s="84"/>
      <c r="DL54" s="3"/>
      <c r="DM54" s="3"/>
      <c r="DN54" s="3"/>
      <c r="DO54" s="3"/>
      <c r="DP54" s="3"/>
      <c r="DQ54" s="3"/>
    </row>
    <row r="55" spans="14:121" ht="21.6" customHeight="1" x14ac:dyDescent="0.8">
      <c r="N55" s="84"/>
      <c r="O55" s="84"/>
      <c r="P55" s="84"/>
      <c r="Q55" s="84"/>
      <c r="R55" s="84"/>
      <c r="S55" s="84"/>
      <c r="DL55" s="3"/>
      <c r="DM55" s="3"/>
      <c r="DN55" s="3"/>
      <c r="DO55" s="3"/>
      <c r="DP55" s="3"/>
      <c r="DQ55" s="3"/>
    </row>
    <row r="56" spans="14:121" ht="21.6" customHeight="1" x14ac:dyDescent="0.8">
      <c r="N56" s="84"/>
      <c r="O56" s="84"/>
      <c r="P56" s="84"/>
      <c r="Q56" s="84"/>
      <c r="R56" s="84"/>
      <c r="S56" s="84"/>
      <c r="DM56" s="4"/>
      <c r="DN56" s="4"/>
      <c r="DO56" s="4"/>
      <c r="DP56" s="4"/>
      <c r="DQ56" s="4"/>
    </row>
    <row r="57" spans="14:121" ht="21.6" customHeight="1" x14ac:dyDescent="0.8">
      <c r="DL57" s="4"/>
      <c r="DM57" s="4"/>
      <c r="DN57" s="4"/>
      <c r="DO57" s="4"/>
      <c r="DP57" s="4"/>
      <c r="DQ57" s="4"/>
    </row>
    <row r="58" spans="14:121" ht="21.6" customHeight="1" x14ac:dyDescent="0.8">
      <c r="DL58" s="4"/>
      <c r="DM58" s="4"/>
      <c r="DN58" s="4"/>
      <c r="DO58" s="4"/>
      <c r="DP58" s="4"/>
      <c r="DQ58" s="4"/>
    </row>
    <row r="59" spans="14:121" ht="21.6" customHeight="1" x14ac:dyDescent="0.8">
      <c r="N59" s="84" t="str">
        <f>HYPERLINK(TEXT($BC$66,"")&amp;"\"&amp;TEXT($BC$67,"")&amp;"#72","Latch Off Logic Block")</f>
        <v>Latch Off Logic Block</v>
      </c>
      <c r="O59" s="84"/>
      <c r="P59" s="84"/>
      <c r="Q59" s="84"/>
      <c r="R59" s="84"/>
      <c r="S59" s="84"/>
      <c r="DL59" s="4"/>
      <c r="DM59" s="4"/>
      <c r="DN59" s="4"/>
      <c r="DO59" s="4"/>
      <c r="DP59" s="4"/>
      <c r="DQ59" s="4"/>
    </row>
    <row r="60" spans="14:121" ht="21.6" customHeight="1" x14ac:dyDescent="0.8">
      <c r="N60" s="84"/>
      <c r="O60" s="84"/>
      <c r="P60" s="84"/>
      <c r="Q60" s="84"/>
      <c r="R60" s="84"/>
      <c r="S60" s="84"/>
      <c r="DL60" s="4"/>
      <c r="DM60" s="4"/>
      <c r="DN60" s="4"/>
      <c r="DO60" s="4"/>
      <c r="DP60" s="4"/>
      <c r="DQ60" s="4"/>
    </row>
    <row r="61" spans="14:121" ht="21.6" customHeight="1" x14ac:dyDescent="0.8">
      <c r="N61" s="84"/>
      <c r="O61" s="84"/>
      <c r="P61" s="84"/>
      <c r="Q61" s="84"/>
      <c r="R61" s="84"/>
      <c r="S61" s="84"/>
      <c r="DL61" s="4"/>
      <c r="DM61" s="4"/>
      <c r="DN61" s="4"/>
      <c r="DO61" s="4"/>
      <c r="DP61" s="4"/>
      <c r="DQ61" s="4"/>
    </row>
    <row r="62" spans="14:121" ht="21.6" customHeight="1" x14ac:dyDescent="0.8">
      <c r="N62" s="84"/>
      <c r="O62" s="84"/>
      <c r="P62" s="84"/>
      <c r="Q62" s="84"/>
      <c r="R62" s="84"/>
      <c r="S62" s="84"/>
      <c r="DL62" s="96" t="s">
        <v>4</v>
      </c>
      <c r="DM62" s="96"/>
      <c r="DN62" s="96"/>
      <c r="DO62" s="96"/>
      <c r="DP62" s="96"/>
      <c r="DQ62" s="96"/>
    </row>
    <row r="63" spans="14:121" ht="21.6" customHeight="1" x14ac:dyDescent="0.8">
      <c r="DL63" s="96"/>
      <c r="DM63" s="96"/>
      <c r="DN63" s="96"/>
      <c r="DO63" s="96"/>
      <c r="DP63" s="96"/>
      <c r="DQ63" s="96"/>
    </row>
    <row r="64" spans="14:121" ht="21.6" customHeight="1" x14ac:dyDescent="0.8">
      <c r="DL64" s="96"/>
      <c r="DM64" s="96"/>
      <c r="DN64" s="96"/>
      <c r="DO64" s="96"/>
      <c r="DP64" s="96"/>
      <c r="DQ64" s="96"/>
    </row>
    <row r="65" spans="2:121" ht="21.6" customHeight="1" x14ac:dyDescent="0.8">
      <c r="DL65" s="95" t="s">
        <v>26</v>
      </c>
      <c r="DM65" s="95"/>
      <c r="DN65" s="95"/>
      <c r="DO65" s="95"/>
      <c r="DP65" s="95"/>
      <c r="DQ65" s="95"/>
    </row>
    <row r="66" spans="2:121" ht="21.6" customHeight="1" x14ac:dyDescent="0.8">
      <c r="AO66" s="83" t="s">
        <v>28</v>
      </c>
      <c r="AP66" s="83"/>
      <c r="AQ66" s="83"/>
      <c r="AR66" s="83"/>
      <c r="AS66" s="83"/>
      <c r="AT66" s="83"/>
      <c r="AU66" s="83"/>
      <c r="AV66" s="83"/>
      <c r="AW66" s="83"/>
      <c r="AX66" s="83"/>
      <c r="AY66" s="83"/>
      <c r="AZ66" s="83"/>
      <c r="BA66" s="83"/>
      <c r="BB66" s="83"/>
      <c r="BC66" s="108" t="str">
        <f>'TC-00 Symbols'!AV66</f>
        <v>D:\FDE Tools\Logic Diagrams\Logic Diagram Tool</v>
      </c>
      <c r="BD66" s="108"/>
      <c r="BE66" s="108"/>
      <c r="BF66" s="108"/>
      <c r="BG66" s="108"/>
      <c r="BH66" s="108"/>
      <c r="BI66" s="108"/>
      <c r="BJ66" s="108"/>
      <c r="BK66" s="108"/>
      <c r="BL66" s="108"/>
      <c r="BM66" s="108"/>
      <c r="BN66" s="108"/>
      <c r="BO66" s="108"/>
      <c r="BP66" s="108"/>
      <c r="BQ66" s="108"/>
      <c r="BR66" s="108"/>
      <c r="BS66" s="108"/>
      <c r="BT66" s="108"/>
      <c r="BU66" s="108"/>
      <c r="DL66" s="95"/>
      <c r="DM66" s="95"/>
      <c r="DN66" s="95"/>
      <c r="DO66" s="95"/>
      <c r="DP66" s="95"/>
      <c r="DQ66" s="95"/>
    </row>
    <row r="67" spans="2:121" ht="21.6" customHeight="1" x14ac:dyDescent="0.8">
      <c r="AO67" s="83" t="s">
        <v>29</v>
      </c>
      <c r="AP67" s="83"/>
      <c r="AQ67" s="83"/>
      <c r="AR67" s="83"/>
      <c r="AS67" s="83"/>
      <c r="AT67" s="83"/>
      <c r="AU67" s="83"/>
      <c r="AV67" s="83"/>
      <c r="AW67" s="83"/>
      <c r="AX67" s="83"/>
      <c r="AY67" s="83"/>
      <c r="AZ67" s="83"/>
      <c r="BA67" s="83"/>
      <c r="BB67" s="83"/>
      <c r="BC67" s="108" t="str">
        <f>'TC-00 Symbols'!AV67</f>
        <v>Logic Diagram Symbols v9.ppsx</v>
      </c>
      <c r="BD67" s="108"/>
      <c r="BE67" s="108"/>
      <c r="BF67" s="108"/>
      <c r="BG67" s="108"/>
      <c r="BH67" s="108"/>
      <c r="BI67" s="108"/>
      <c r="BJ67" s="108"/>
      <c r="BK67" s="108"/>
      <c r="BL67" s="108"/>
      <c r="BM67" s="108"/>
      <c r="BN67" s="108"/>
      <c r="BO67" s="108"/>
      <c r="BP67" s="108"/>
      <c r="BQ67" s="108"/>
      <c r="BR67" s="108"/>
      <c r="BS67" s="108"/>
      <c r="BT67" s="108"/>
      <c r="BU67" s="108"/>
      <c r="DL67" s="92" t="s">
        <v>3</v>
      </c>
      <c r="DM67" s="92"/>
      <c r="DN67" s="92"/>
      <c r="DO67" s="92"/>
      <c r="DP67" s="92"/>
      <c r="DQ67" s="92"/>
    </row>
    <row r="68" spans="2:121" ht="21.6" customHeight="1" x14ac:dyDescent="0.8">
      <c r="DL68" s="92"/>
      <c r="DM68" s="92"/>
      <c r="DN68" s="92"/>
      <c r="DO68" s="92"/>
      <c r="DP68" s="92"/>
      <c r="DQ68" s="92"/>
    </row>
    <row r="71" spans="2:121" ht="21.6" customHeight="1" x14ac:dyDescent="1.25">
      <c r="B71" s="42" t="s">
        <v>84</v>
      </c>
    </row>
  </sheetData>
  <mergeCells count="36">
    <mergeCell ref="N53:S56"/>
    <mergeCell ref="N59:S62"/>
    <mergeCell ref="BH9:BO12"/>
    <mergeCell ref="BH15:BO18"/>
    <mergeCell ref="BH21:BO24"/>
    <mergeCell ref="BH27:BO30"/>
    <mergeCell ref="BH35:BM38"/>
    <mergeCell ref="N11:S14"/>
    <mergeCell ref="N20:S23"/>
    <mergeCell ref="N29:U32"/>
    <mergeCell ref="N38:S41"/>
    <mergeCell ref="N46:S49"/>
    <mergeCell ref="AI10:AN13"/>
    <mergeCell ref="BH42:BM45"/>
    <mergeCell ref="AO67:BB67"/>
    <mergeCell ref="BC67:BU67"/>
    <mergeCell ref="DL65:DQ66"/>
    <mergeCell ref="DL67:DQ68"/>
    <mergeCell ref="AO66:BB66"/>
    <mergeCell ref="BC66:BU66"/>
    <mergeCell ref="E5:AJ6"/>
    <mergeCell ref="AQ5:BV6"/>
    <mergeCell ref="DL44:DM44"/>
    <mergeCell ref="DN44:DQ44"/>
    <mergeCell ref="DL62:DQ64"/>
    <mergeCell ref="DL39:DQ39"/>
    <mergeCell ref="DL40:DQ40"/>
    <mergeCell ref="DL41:DQ41"/>
    <mergeCell ref="DL42:DQ42"/>
    <mergeCell ref="DL43:DQ43"/>
    <mergeCell ref="DL29:DQ32"/>
    <mergeCell ref="DL33:DQ37"/>
    <mergeCell ref="DL38:DQ38"/>
    <mergeCell ref="DL2:DM27"/>
    <mergeCell ref="DN2:DN27"/>
    <mergeCell ref="DO2:DQ27"/>
  </mergeCells>
  <hyperlinks>
    <hyperlink ref="DG41:DH42" r:id="rId1" location="23" display="If" xr:uid="{00000000-0004-0000-03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4097" r:id="rId5" name="CommandButton2">
          <controlPr autoLine="0" r:id="rId6">
            <anchor moveWithCells="1">
              <from>
                <xdr:col>4</xdr:col>
                <xdr:colOff>0</xdr:colOff>
                <xdr:row>65</xdr:row>
                <xdr:rowOff>0</xdr:rowOff>
              </from>
              <to>
                <xdr:col>9</xdr:col>
                <xdr:colOff>247650</xdr:colOff>
                <xdr:row>66</xdr:row>
                <xdr:rowOff>259080</xdr:rowOff>
              </to>
            </anchor>
          </controlPr>
        </control>
      </mc:Choice>
      <mc:Fallback>
        <control shapeId="4097" r:id="rId5" name="CommandButton2"/>
      </mc:Fallback>
    </mc:AlternateContent>
    <mc:AlternateContent xmlns:mc="http://schemas.openxmlformats.org/markup-compatibility/2006">
      <mc:Choice Requires="x14">
        <control shapeId="4098" r:id="rId7" name="CommandButton1">
          <controlPr defaultSize="0" autoLine="0" r:id="rId8">
            <anchor moveWithCells="1">
              <from>
                <xdr:col>11</xdr:col>
                <xdr:colOff>0</xdr:colOff>
                <xdr:row>65</xdr:row>
                <xdr:rowOff>0</xdr:rowOff>
              </from>
              <to>
                <xdr:col>16</xdr:col>
                <xdr:colOff>247650</xdr:colOff>
                <xdr:row>66</xdr:row>
                <xdr:rowOff>259080</xdr:rowOff>
              </to>
            </anchor>
          </controlPr>
        </control>
      </mc:Choice>
      <mc:Fallback>
        <control shapeId="4098" r:id="rId7" name="CommandButton1"/>
      </mc:Fallback>
    </mc:AlternateContent>
    <mc:AlternateContent xmlns:mc="http://schemas.openxmlformats.org/markup-compatibility/2006">
      <mc:Choice Requires="x14">
        <control shapeId="4099" r:id="rId9" name="CommandButton3">
          <controlPr defaultSize="0" autoLine="0" r:id="rId10">
            <anchor moveWithCells="1">
              <from>
                <xdr:col>18</xdr:col>
                <xdr:colOff>0</xdr:colOff>
                <xdr:row>65</xdr:row>
                <xdr:rowOff>0</xdr:rowOff>
              </from>
              <to>
                <xdr:col>23</xdr:col>
                <xdr:colOff>247650</xdr:colOff>
                <xdr:row>66</xdr:row>
                <xdr:rowOff>259080</xdr:rowOff>
              </to>
            </anchor>
          </controlPr>
        </control>
      </mc:Choice>
      <mc:Fallback>
        <control shapeId="4099" r:id="rId9" name="CommandButton3"/>
      </mc:Fallback>
    </mc:AlternateContent>
    <mc:AlternateContent xmlns:mc="http://schemas.openxmlformats.org/markup-compatibility/2006">
      <mc:Choice Requires="x14">
        <control shapeId="4100" r:id="rId11" name="CommandButton4">
          <controlPr defaultSize="0" autoLine="0" r:id="rId12">
            <anchor moveWithCells="1">
              <from>
                <xdr:col>25</xdr:col>
                <xdr:colOff>0</xdr:colOff>
                <xdr:row>65</xdr:row>
                <xdr:rowOff>0</xdr:rowOff>
              </from>
              <to>
                <xdr:col>30</xdr:col>
                <xdr:colOff>247650</xdr:colOff>
                <xdr:row>66</xdr:row>
                <xdr:rowOff>259080</xdr:rowOff>
              </to>
            </anchor>
          </controlPr>
        </control>
      </mc:Choice>
      <mc:Fallback>
        <control shapeId="4100" r:id="rId11" name="CommandButton4"/>
      </mc:Fallback>
    </mc:AlternateContent>
    <mc:AlternateContent xmlns:mc="http://schemas.openxmlformats.org/markup-compatibility/2006">
      <mc:Choice Requires="x14">
        <control shapeId="4101" r:id="rId13" name="CommandButton5">
          <controlPr defaultSize="0" autoLine="0" r:id="rId14">
            <anchor moveWithCells="1">
              <from>
                <xdr:col>32</xdr:col>
                <xdr:colOff>0</xdr:colOff>
                <xdr:row>65</xdr:row>
                <xdr:rowOff>0</xdr:rowOff>
              </from>
              <to>
                <xdr:col>37</xdr:col>
                <xdr:colOff>247650</xdr:colOff>
                <xdr:row>66</xdr:row>
                <xdr:rowOff>259080</xdr:rowOff>
              </to>
            </anchor>
          </controlPr>
        </control>
      </mc:Choice>
      <mc:Fallback>
        <control shapeId="4101" r:id="rId13" name="CommandButton5"/>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B2:II85"/>
  <sheetViews>
    <sheetView showGridLines="0" tabSelected="1" defaultGridColor="0" topLeftCell="A3" colorId="9" zoomScale="30" zoomScaleNormal="30" zoomScalePageLayoutView="40" workbookViewId="0">
      <selection activeCell="AY2" sqref="B2:AY68"/>
    </sheetView>
  </sheetViews>
  <sheetFormatPr defaultColWidth="3.0859375" defaultRowHeight="20.85" customHeight="1" x14ac:dyDescent="0.8"/>
  <cols>
    <col min="1" max="16384" width="3.0859375" style="53"/>
  </cols>
  <sheetData>
    <row r="2" spans="61:243" ht="20.85" customHeight="1" x14ac:dyDescent="0.8">
      <c r="DL2" s="132" t="s">
        <v>5</v>
      </c>
      <c r="DM2" s="132"/>
      <c r="DN2" s="130" t="s">
        <v>6</v>
      </c>
      <c r="DO2" s="131" t="s">
        <v>7</v>
      </c>
      <c r="DP2" s="131"/>
      <c r="DQ2" s="131"/>
      <c r="ID2" s="129" t="s">
        <v>5</v>
      </c>
      <c r="IE2" s="129"/>
      <c r="IF2" s="130" t="s">
        <v>6</v>
      </c>
      <c r="IG2" s="131" t="s">
        <v>7</v>
      </c>
      <c r="IH2" s="131"/>
      <c r="II2" s="131"/>
    </row>
    <row r="3" spans="61:243" ht="20.85" customHeight="1" x14ac:dyDescent="0.8">
      <c r="DL3" s="132"/>
      <c r="DM3" s="132"/>
      <c r="DN3" s="130"/>
      <c r="DO3" s="131"/>
      <c r="DP3" s="131"/>
      <c r="DQ3" s="131"/>
      <c r="ID3" s="129"/>
      <c r="IE3" s="129"/>
      <c r="IF3" s="130"/>
      <c r="IG3" s="131"/>
      <c r="IH3" s="131"/>
      <c r="II3" s="131"/>
    </row>
    <row r="4" spans="61:243" ht="20.85" customHeight="1" x14ac:dyDescent="0.8">
      <c r="DL4" s="132"/>
      <c r="DM4" s="132"/>
      <c r="DN4" s="130"/>
      <c r="DO4" s="131"/>
      <c r="DP4" s="131"/>
      <c r="DQ4" s="131"/>
      <c r="DX4" s="134" t="s">
        <v>88</v>
      </c>
      <c r="DY4" s="134"/>
      <c r="DZ4" s="134"/>
      <c r="EA4" s="134"/>
      <c r="EB4" s="134"/>
      <c r="EC4" s="134"/>
      <c r="ED4" s="134"/>
      <c r="EE4" s="134"/>
      <c r="EF4" s="134"/>
      <c r="EG4" s="134"/>
      <c r="EH4" s="134"/>
      <c r="EI4" s="134"/>
      <c r="EJ4" s="134"/>
      <c r="EK4" s="134"/>
      <c r="EL4" s="134"/>
      <c r="EM4" s="134"/>
      <c r="EN4" s="134"/>
      <c r="EO4" s="134"/>
      <c r="EP4" s="134"/>
      <c r="EQ4" s="134"/>
      <c r="ER4" s="134"/>
      <c r="ES4" s="134"/>
      <c r="ET4" s="134"/>
      <c r="EU4" s="134"/>
      <c r="EV4" s="134"/>
      <c r="EW4" s="134"/>
      <c r="EX4" s="134"/>
      <c r="EY4" s="134"/>
      <c r="ID4" s="129"/>
      <c r="IE4" s="129"/>
      <c r="IF4" s="130"/>
      <c r="IG4" s="131"/>
      <c r="IH4" s="131"/>
      <c r="II4" s="131"/>
    </row>
    <row r="5" spans="61:243" ht="20.85" customHeight="1" x14ac:dyDescent="0.8">
      <c r="BI5" s="54"/>
      <c r="BJ5" s="54"/>
      <c r="BK5" s="54"/>
      <c r="BL5" s="54"/>
      <c r="BM5" s="54"/>
      <c r="BN5" s="54"/>
      <c r="BO5" s="54"/>
      <c r="BP5" s="54"/>
      <c r="BQ5" s="54"/>
      <c r="BR5" s="54"/>
      <c r="BS5" s="54"/>
      <c r="BT5" s="54"/>
      <c r="BU5" s="54"/>
      <c r="BV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L5" s="132"/>
      <c r="DM5" s="132"/>
      <c r="DN5" s="130"/>
      <c r="DO5" s="131"/>
      <c r="DP5" s="131"/>
      <c r="DQ5" s="131"/>
      <c r="DX5" s="134"/>
      <c r="DY5" s="134"/>
      <c r="DZ5" s="134"/>
      <c r="EA5" s="134"/>
      <c r="EB5" s="134"/>
      <c r="EC5" s="134"/>
      <c r="ED5" s="134"/>
      <c r="EE5" s="134"/>
      <c r="EF5" s="134"/>
      <c r="EG5" s="134"/>
      <c r="EH5" s="134"/>
      <c r="EI5" s="134"/>
      <c r="EJ5" s="134"/>
      <c r="EK5" s="134"/>
      <c r="EL5" s="134"/>
      <c r="EM5" s="134"/>
      <c r="EN5" s="134"/>
      <c r="EO5" s="134"/>
      <c r="EP5" s="134"/>
      <c r="EQ5" s="134"/>
      <c r="ER5" s="134"/>
      <c r="ES5" s="134"/>
      <c r="ET5" s="134"/>
      <c r="EU5" s="134"/>
      <c r="EV5" s="134"/>
      <c r="EW5" s="134"/>
      <c r="EX5" s="134"/>
      <c r="EY5" s="134"/>
      <c r="ID5" s="129"/>
      <c r="IE5" s="129"/>
      <c r="IF5" s="130"/>
      <c r="IG5" s="131"/>
      <c r="IH5" s="131"/>
      <c r="II5" s="131"/>
    </row>
    <row r="6" spans="61:243" ht="20.85" customHeight="1" x14ac:dyDescent="0.8">
      <c r="BI6" s="54"/>
      <c r="BJ6" s="54"/>
      <c r="BK6" s="54"/>
      <c r="BL6" s="54"/>
      <c r="BM6" s="54"/>
      <c r="BN6" s="54"/>
      <c r="BO6" s="54"/>
      <c r="BP6" s="54"/>
      <c r="BQ6" s="54"/>
      <c r="BR6" s="54"/>
      <c r="BS6" s="54"/>
      <c r="BT6" s="54"/>
      <c r="BU6" s="54"/>
      <c r="BV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L6" s="132"/>
      <c r="DM6" s="132"/>
      <c r="DN6" s="130"/>
      <c r="DO6" s="131"/>
      <c r="DP6" s="131"/>
      <c r="DQ6" s="131"/>
      <c r="DX6" s="128" t="s">
        <v>101</v>
      </c>
      <c r="DY6" s="128"/>
      <c r="DZ6" s="128"/>
      <c r="EA6" s="128"/>
      <c r="EB6" s="128"/>
      <c r="EC6" s="128"/>
      <c r="ED6" s="128"/>
      <c r="EE6" s="128"/>
      <c r="EF6" s="128"/>
      <c r="EG6" s="128"/>
      <c r="EH6" s="128"/>
      <c r="EI6" s="128"/>
      <c r="EJ6" s="128"/>
      <c r="EK6" s="128"/>
      <c r="ID6" s="129"/>
      <c r="IE6" s="129"/>
      <c r="IF6" s="130"/>
      <c r="IG6" s="131"/>
      <c r="IH6" s="131"/>
      <c r="II6" s="131"/>
    </row>
    <row r="7" spans="61:243" ht="20.85" customHeight="1" x14ac:dyDescent="0.8">
      <c r="DL7" s="132"/>
      <c r="DM7" s="132"/>
      <c r="DN7" s="130"/>
      <c r="DO7" s="131"/>
      <c r="DP7" s="131"/>
      <c r="DQ7" s="131"/>
      <c r="DX7" s="128"/>
      <c r="DY7" s="128"/>
      <c r="DZ7" s="128"/>
      <c r="EA7" s="128"/>
      <c r="EB7" s="128"/>
      <c r="EC7" s="128"/>
      <c r="ED7" s="128"/>
      <c r="EE7" s="128"/>
      <c r="EF7" s="128"/>
      <c r="EG7" s="128"/>
      <c r="EH7" s="128"/>
      <c r="EI7" s="128"/>
      <c r="EJ7" s="128"/>
      <c r="EK7" s="128"/>
      <c r="ID7" s="129"/>
      <c r="IE7" s="129"/>
      <c r="IF7" s="130"/>
      <c r="IG7" s="131"/>
      <c r="IH7" s="131"/>
      <c r="II7" s="131"/>
    </row>
    <row r="8" spans="61:243" ht="20.85" customHeight="1" x14ac:dyDescent="0.8">
      <c r="DL8" s="132"/>
      <c r="DM8" s="132"/>
      <c r="DN8" s="130"/>
      <c r="DO8" s="131"/>
      <c r="DP8" s="131"/>
      <c r="DQ8" s="131"/>
      <c r="ID8" s="129"/>
      <c r="IE8" s="129"/>
      <c r="IF8" s="130"/>
      <c r="IG8" s="131"/>
      <c r="IH8" s="131"/>
      <c r="II8" s="131"/>
    </row>
    <row r="9" spans="61:243" ht="20.85" customHeight="1" x14ac:dyDescent="0.8">
      <c r="DL9" s="132"/>
      <c r="DM9" s="132"/>
      <c r="DN9" s="130"/>
      <c r="DO9" s="131"/>
      <c r="DP9" s="131"/>
      <c r="DQ9" s="131"/>
      <c r="ID9" s="129"/>
      <c r="IE9" s="129"/>
      <c r="IF9" s="130"/>
      <c r="IG9" s="131"/>
      <c r="IH9" s="131"/>
      <c r="II9" s="131"/>
    </row>
    <row r="10" spans="61:243" ht="20.85" customHeight="1" x14ac:dyDescent="0.8">
      <c r="DL10" s="132"/>
      <c r="DM10" s="132"/>
      <c r="DN10" s="130"/>
      <c r="DO10" s="131"/>
      <c r="DP10" s="131"/>
      <c r="DQ10" s="131"/>
      <c r="ID10" s="129"/>
      <c r="IE10" s="129"/>
      <c r="IF10" s="130"/>
      <c r="IG10" s="131"/>
      <c r="IH10" s="131"/>
      <c r="II10" s="131"/>
    </row>
    <row r="11" spans="61:243" ht="20.85" customHeight="1" x14ac:dyDescent="0.8">
      <c r="DL11" s="132"/>
      <c r="DM11" s="132"/>
      <c r="DN11" s="130"/>
      <c r="DO11" s="131"/>
      <c r="DP11" s="131"/>
      <c r="DQ11" s="131"/>
      <c r="ID11" s="129"/>
      <c r="IE11" s="129"/>
      <c r="IF11" s="130"/>
      <c r="IG11" s="131"/>
      <c r="IH11" s="131"/>
      <c r="II11" s="131"/>
    </row>
    <row r="12" spans="61:243" ht="20.85" customHeight="1" x14ac:dyDescent="0.8">
      <c r="DL12" s="132"/>
      <c r="DM12" s="132"/>
      <c r="DN12" s="130"/>
      <c r="DO12" s="131"/>
      <c r="DP12" s="131"/>
      <c r="DQ12" s="131"/>
      <c r="HV12" s="55"/>
      <c r="ID12" s="129"/>
      <c r="IE12" s="129"/>
      <c r="IF12" s="130"/>
      <c r="IG12" s="131"/>
      <c r="IH12" s="131"/>
      <c r="II12" s="131"/>
    </row>
    <row r="13" spans="61:243" ht="20.85" customHeight="1" x14ac:dyDescent="0.8">
      <c r="DL13" s="132"/>
      <c r="DM13" s="132"/>
      <c r="DN13" s="130"/>
      <c r="DO13" s="131"/>
      <c r="DP13" s="131"/>
      <c r="DQ13" s="131"/>
      <c r="ID13" s="129"/>
      <c r="IE13" s="129"/>
      <c r="IF13" s="130"/>
      <c r="IG13" s="131"/>
      <c r="IH13" s="131"/>
      <c r="II13" s="131"/>
    </row>
    <row r="14" spans="61:243" ht="20.85" customHeight="1" x14ac:dyDescent="0.8">
      <c r="DL14" s="132"/>
      <c r="DM14" s="132"/>
      <c r="DN14" s="130"/>
      <c r="DO14" s="131"/>
      <c r="DP14" s="131"/>
      <c r="DQ14" s="131"/>
      <c r="ID14" s="129"/>
      <c r="IE14" s="129"/>
      <c r="IF14" s="130"/>
      <c r="IG14" s="131"/>
      <c r="IH14" s="131"/>
      <c r="II14" s="131"/>
    </row>
    <row r="15" spans="61:243" ht="20.85" customHeight="1" x14ac:dyDescent="0.8">
      <c r="DL15" s="132"/>
      <c r="DM15" s="132"/>
      <c r="DN15" s="130"/>
      <c r="DO15" s="131"/>
      <c r="DP15" s="131"/>
      <c r="DQ15" s="131"/>
      <c r="ID15" s="129"/>
      <c r="IE15" s="129"/>
      <c r="IF15" s="130"/>
      <c r="IG15" s="131"/>
      <c r="IH15" s="131"/>
      <c r="II15" s="131"/>
    </row>
    <row r="16" spans="61:243" ht="20.85" customHeight="1" x14ac:dyDescent="0.8">
      <c r="DL16" s="132"/>
      <c r="DM16" s="132"/>
      <c r="DN16" s="130"/>
      <c r="DO16" s="131"/>
      <c r="DP16" s="131"/>
      <c r="DQ16" s="131"/>
      <c r="ID16" s="129"/>
      <c r="IE16" s="129"/>
      <c r="IF16" s="130"/>
      <c r="IG16" s="131"/>
      <c r="IH16" s="131"/>
      <c r="II16" s="131"/>
    </row>
    <row r="17" spans="3:243" ht="20.85" customHeight="1" x14ac:dyDescent="0.8">
      <c r="DL17" s="132"/>
      <c r="DM17" s="132"/>
      <c r="DN17" s="130"/>
      <c r="DO17" s="131"/>
      <c r="DP17" s="131"/>
      <c r="DQ17" s="131"/>
      <c r="ID17" s="129"/>
      <c r="IE17" s="129"/>
      <c r="IF17" s="130"/>
      <c r="IG17" s="131"/>
      <c r="IH17" s="131"/>
      <c r="II17" s="131"/>
    </row>
    <row r="18" spans="3:243" ht="20.85" customHeight="1" x14ac:dyDescent="0.8">
      <c r="C18" s="134" t="s">
        <v>88</v>
      </c>
      <c r="D18" s="134"/>
      <c r="E18" s="134"/>
      <c r="F18" s="134"/>
      <c r="G18" s="134"/>
      <c r="H18" s="134"/>
      <c r="I18" s="134"/>
      <c r="J18" s="134"/>
      <c r="K18" s="134"/>
      <c r="L18" s="134"/>
      <c r="M18" s="134"/>
      <c r="N18" s="134"/>
      <c r="O18" s="134"/>
      <c r="P18" s="134"/>
      <c r="Q18" s="134"/>
      <c r="R18" s="134"/>
      <c r="S18" s="134"/>
      <c r="T18" s="134"/>
      <c r="U18" s="134"/>
      <c r="V18" s="134"/>
      <c r="W18" s="134"/>
      <c r="X18" s="134"/>
      <c r="Y18" s="134"/>
      <c r="Z18" s="134"/>
      <c r="AA18" s="134"/>
      <c r="AB18" s="134"/>
      <c r="AC18" s="134"/>
      <c r="AD18" s="134"/>
      <c r="AE18" s="128" t="s">
        <v>100</v>
      </c>
      <c r="AF18" s="128"/>
      <c r="AG18" s="128"/>
      <c r="AH18" s="128"/>
      <c r="AI18" s="128"/>
      <c r="AJ18" s="128"/>
      <c r="AK18" s="128"/>
      <c r="AL18" s="128"/>
      <c r="AM18" s="128"/>
      <c r="AN18" s="128"/>
      <c r="AO18" s="128"/>
      <c r="AP18" s="128"/>
      <c r="AQ18" s="128"/>
      <c r="AR18" s="128"/>
      <c r="DL18" s="132"/>
      <c r="DM18" s="132"/>
      <c r="DN18" s="130"/>
      <c r="DO18" s="131"/>
      <c r="DP18" s="131"/>
      <c r="DQ18" s="131"/>
      <c r="ID18" s="129"/>
      <c r="IE18" s="129"/>
      <c r="IF18" s="130"/>
      <c r="IG18" s="131"/>
      <c r="IH18" s="131"/>
      <c r="II18" s="131"/>
    </row>
    <row r="19" spans="3:243" ht="20.85" customHeight="1" x14ac:dyDescent="0.8">
      <c r="C19" s="134"/>
      <c r="D19" s="134"/>
      <c r="E19" s="134"/>
      <c r="F19" s="134"/>
      <c r="G19" s="134"/>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28"/>
      <c r="AF19" s="128"/>
      <c r="AG19" s="128"/>
      <c r="AH19" s="128"/>
      <c r="AI19" s="128"/>
      <c r="AJ19" s="128"/>
      <c r="AK19" s="128"/>
      <c r="AL19" s="128"/>
      <c r="AM19" s="128"/>
      <c r="AN19" s="128"/>
      <c r="AO19" s="128"/>
      <c r="AP19" s="128"/>
      <c r="AQ19" s="128"/>
      <c r="AR19" s="128"/>
      <c r="DL19" s="132"/>
      <c r="DM19" s="132"/>
      <c r="DN19" s="130"/>
      <c r="DO19" s="131"/>
      <c r="DP19" s="131"/>
      <c r="DQ19" s="131"/>
      <c r="ID19" s="129"/>
      <c r="IE19" s="129"/>
      <c r="IF19" s="130"/>
      <c r="IG19" s="131"/>
      <c r="IH19" s="131"/>
      <c r="II19" s="131"/>
    </row>
    <row r="20" spans="3:243" ht="20.85" customHeight="1" x14ac:dyDescent="0.8">
      <c r="C20" s="118">
        <v>1</v>
      </c>
      <c r="D20" s="118"/>
      <c r="E20" s="127" t="s">
        <v>55</v>
      </c>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DL20" s="132"/>
      <c r="DM20" s="132"/>
      <c r="DN20" s="130"/>
      <c r="DO20" s="131"/>
      <c r="DP20" s="131"/>
      <c r="DQ20" s="131"/>
      <c r="HV20" s="55"/>
      <c r="ID20" s="129"/>
      <c r="IE20" s="129"/>
      <c r="IF20" s="130"/>
      <c r="IG20" s="131"/>
      <c r="IH20" s="131"/>
      <c r="II20" s="131"/>
    </row>
    <row r="21" spans="3:243" ht="20.85" customHeight="1" x14ac:dyDescent="0.8">
      <c r="C21" s="56"/>
      <c r="D21" s="56"/>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DL21" s="132"/>
      <c r="DM21" s="132"/>
      <c r="DN21" s="130"/>
      <c r="DO21" s="131"/>
      <c r="DP21" s="131"/>
      <c r="DQ21" s="131"/>
      <c r="ID21" s="129"/>
      <c r="IE21" s="129"/>
      <c r="IF21" s="130"/>
      <c r="IG21" s="131"/>
      <c r="IH21" s="131"/>
      <c r="II21" s="131"/>
    </row>
    <row r="22" spans="3:243" ht="20.85" customHeight="1" x14ac:dyDescent="1.25">
      <c r="C22" s="56"/>
      <c r="D22" s="56"/>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DL22" s="132"/>
      <c r="DM22" s="132"/>
      <c r="DN22" s="130"/>
      <c r="DO22" s="131"/>
      <c r="DP22" s="131"/>
      <c r="DQ22" s="131"/>
      <c r="HQ22" s="55"/>
      <c r="HR22" s="57"/>
      <c r="HS22" s="57"/>
      <c r="HT22" s="57"/>
      <c r="ID22" s="129"/>
      <c r="IE22" s="129"/>
      <c r="IF22" s="130"/>
      <c r="IG22" s="131"/>
      <c r="IH22" s="131"/>
      <c r="II22" s="131"/>
    </row>
    <row r="23" spans="3:243" ht="20.85" customHeight="1" x14ac:dyDescent="0.8">
      <c r="C23" s="118">
        <v>2</v>
      </c>
      <c r="D23" s="118">
        <v>2</v>
      </c>
      <c r="E23" s="127" t="s">
        <v>56</v>
      </c>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DL23" s="132"/>
      <c r="DM23" s="132"/>
      <c r="DN23" s="130"/>
      <c r="DO23" s="131"/>
      <c r="DP23" s="131"/>
      <c r="DQ23" s="131"/>
      <c r="ID23" s="129"/>
      <c r="IE23" s="129"/>
      <c r="IF23" s="130"/>
      <c r="IG23" s="131"/>
      <c r="IH23" s="131"/>
      <c r="II23" s="131"/>
    </row>
    <row r="24" spans="3:243" ht="20.85" customHeight="1" x14ac:dyDescent="0.8">
      <c r="C24" s="56"/>
      <c r="D24" s="56"/>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DL24" s="132"/>
      <c r="DM24" s="132"/>
      <c r="DN24" s="130"/>
      <c r="DO24" s="131"/>
      <c r="DP24" s="131"/>
      <c r="DQ24" s="131"/>
      <c r="ID24" s="129"/>
      <c r="IE24" s="129"/>
      <c r="IF24" s="130"/>
      <c r="IG24" s="131"/>
      <c r="IH24" s="131"/>
      <c r="II24" s="131"/>
    </row>
    <row r="25" spans="3:243" ht="20.85" customHeight="1" x14ac:dyDescent="0.8">
      <c r="C25" s="118">
        <v>3</v>
      </c>
      <c r="D25" s="118">
        <v>3</v>
      </c>
      <c r="E25" s="127" t="s">
        <v>87</v>
      </c>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DL25" s="132"/>
      <c r="DM25" s="132"/>
      <c r="DN25" s="130"/>
      <c r="DO25" s="131"/>
      <c r="DP25" s="131"/>
      <c r="DQ25" s="131"/>
      <c r="ID25" s="129"/>
      <c r="IE25" s="129"/>
      <c r="IF25" s="130"/>
      <c r="IG25" s="131"/>
      <c r="IH25" s="131"/>
      <c r="II25" s="131"/>
    </row>
    <row r="26" spans="3:243" ht="20.85" customHeight="1" x14ac:dyDescent="0.8">
      <c r="C26" s="56"/>
      <c r="D26" s="56"/>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DL26" s="132"/>
      <c r="DM26" s="132"/>
      <c r="DN26" s="130"/>
      <c r="DO26" s="131"/>
      <c r="DP26" s="131"/>
      <c r="DQ26" s="131"/>
      <c r="ID26" s="129"/>
      <c r="IE26" s="129"/>
      <c r="IF26" s="130"/>
      <c r="IG26" s="131"/>
      <c r="IH26" s="131"/>
      <c r="II26" s="131"/>
    </row>
    <row r="27" spans="3:243" ht="20.85" customHeight="1" x14ac:dyDescent="0.8">
      <c r="C27" s="118">
        <v>4</v>
      </c>
      <c r="D27" s="118">
        <v>4</v>
      </c>
      <c r="E27" s="127" t="s">
        <v>89</v>
      </c>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DL27" s="132"/>
      <c r="DM27" s="132"/>
      <c r="DN27" s="130"/>
      <c r="DO27" s="131"/>
      <c r="DP27" s="131"/>
      <c r="DQ27" s="131"/>
      <c r="ID27" s="129"/>
      <c r="IE27" s="129"/>
      <c r="IF27" s="130"/>
      <c r="IG27" s="131"/>
      <c r="IH27" s="131"/>
      <c r="II27" s="131"/>
    </row>
    <row r="28" spans="3:243" ht="20.85" customHeight="1" x14ac:dyDescent="0.8">
      <c r="C28" s="58"/>
      <c r="D28" s="58"/>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row>
    <row r="29" spans="3:243" ht="20.85" customHeight="1" x14ac:dyDescent="0.8">
      <c r="C29" s="58"/>
      <c r="D29" s="58"/>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DL29" s="133" t="s">
        <v>14</v>
      </c>
      <c r="DM29" s="133"/>
      <c r="DN29" s="133"/>
      <c r="DO29" s="133"/>
      <c r="DP29" s="133"/>
      <c r="DQ29" s="133"/>
      <c r="ID29" s="124" t="s">
        <v>14</v>
      </c>
      <c r="IE29" s="124"/>
      <c r="IF29" s="124"/>
      <c r="IG29" s="124"/>
      <c r="IH29" s="124"/>
      <c r="II29" s="124"/>
    </row>
    <row r="30" spans="3:243" ht="20.85" customHeight="1" x14ac:dyDescent="0.8">
      <c r="C30" s="118">
        <v>5</v>
      </c>
      <c r="D30" s="118">
        <v>4</v>
      </c>
      <c r="E30" s="120" t="s">
        <v>90</v>
      </c>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DL30" s="133"/>
      <c r="DM30" s="133"/>
      <c r="DN30" s="133"/>
      <c r="DO30" s="133"/>
      <c r="DP30" s="133"/>
      <c r="DQ30" s="133"/>
      <c r="ID30" s="124"/>
      <c r="IE30" s="124"/>
      <c r="IF30" s="124"/>
      <c r="IG30" s="124"/>
      <c r="IH30" s="124"/>
      <c r="II30" s="124"/>
    </row>
    <row r="31" spans="3:243" ht="20.85" customHeight="1" x14ac:dyDescent="0.8">
      <c r="E31" s="120"/>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DL31" s="133"/>
      <c r="DM31" s="133"/>
      <c r="DN31" s="133"/>
      <c r="DO31" s="133"/>
      <c r="DP31" s="133"/>
      <c r="DQ31" s="133"/>
      <c r="ID31" s="124"/>
      <c r="IE31" s="124"/>
      <c r="IF31" s="124"/>
      <c r="IG31" s="124"/>
      <c r="IH31" s="124"/>
      <c r="II31" s="124"/>
    </row>
    <row r="32" spans="3:243" ht="20.85" customHeight="1" x14ac:dyDescent="0.8">
      <c r="E32" s="120"/>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DL32" s="133"/>
      <c r="DM32" s="133"/>
      <c r="DN32" s="133"/>
      <c r="DO32" s="133"/>
      <c r="DP32" s="133"/>
      <c r="DQ32" s="133"/>
      <c r="ID32" s="124"/>
      <c r="IE32" s="124"/>
      <c r="IF32" s="124"/>
      <c r="IG32" s="124"/>
      <c r="IH32" s="124"/>
      <c r="II32" s="124"/>
    </row>
    <row r="33" spans="3:243" ht="20.85" customHeight="1" x14ac:dyDescent="0.8">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DL33" s="125" t="s">
        <v>15</v>
      </c>
      <c r="DM33" s="125"/>
      <c r="DN33" s="125"/>
      <c r="DO33" s="125"/>
      <c r="DP33" s="125"/>
      <c r="DQ33" s="125"/>
      <c r="ID33" s="125" t="s">
        <v>15</v>
      </c>
      <c r="IE33" s="125"/>
      <c r="IF33" s="125"/>
      <c r="IG33" s="125"/>
      <c r="IH33" s="125"/>
      <c r="II33" s="125"/>
    </row>
    <row r="34" spans="3:243" ht="20.85" customHeight="1" x14ac:dyDescent="0.8">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DL34" s="125"/>
      <c r="DM34" s="125"/>
      <c r="DN34" s="125"/>
      <c r="DO34" s="125"/>
      <c r="DP34" s="125"/>
      <c r="DQ34" s="125"/>
      <c r="ID34" s="125"/>
      <c r="IE34" s="125"/>
      <c r="IF34" s="125"/>
      <c r="IG34" s="125"/>
      <c r="IH34" s="125"/>
      <c r="II34" s="125"/>
    </row>
    <row r="35" spans="3:243" ht="20.85" customHeight="1" x14ac:dyDescent="0.8">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DL35" s="125"/>
      <c r="DM35" s="125"/>
      <c r="DN35" s="125"/>
      <c r="DO35" s="125"/>
      <c r="DP35" s="125"/>
      <c r="DQ35" s="125"/>
      <c r="ID35" s="125"/>
      <c r="IE35" s="125"/>
      <c r="IF35" s="125"/>
      <c r="IG35" s="125"/>
      <c r="IH35" s="125"/>
      <c r="II35" s="125"/>
    </row>
    <row r="36" spans="3:243" ht="20.85" customHeight="1" x14ac:dyDescent="0.8">
      <c r="C36" s="118">
        <v>6</v>
      </c>
      <c r="D36" s="118">
        <v>4</v>
      </c>
      <c r="E36" s="121" t="s">
        <v>94</v>
      </c>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DL36" s="125"/>
      <c r="DM36" s="125"/>
      <c r="DN36" s="125"/>
      <c r="DO36" s="125"/>
      <c r="DP36" s="125"/>
      <c r="DQ36" s="125"/>
      <c r="ID36" s="125"/>
      <c r="IE36" s="125"/>
      <c r="IF36" s="125"/>
      <c r="IG36" s="125"/>
      <c r="IH36" s="125"/>
      <c r="II36" s="125"/>
    </row>
    <row r="37" spans="3:243" ht="20.85" customHeight="1" x14ac:dyDescent="0.8">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DL37" s="125"/>
      <c r="DM37" s="125"/>
      <c r="DN37" s="125"/>
      <c r="DO37" s="125"/>
      <c r="DP37" s="125"/>
      <c r="DQ37" s="125"/>
      <c r="ID37" s="125"/>
      <c r="IE37" s="125"/>
      <c r="IF37" s="125"/>
      <c r="IG37" s="125"/>
      <c r="IH37" s="125"/>
      <c r="II37" s="125"/>
    </row>
    <row r="38" spans="3:243" ht="20.85" customHeight="1" x14ac:dyDescent="0.8">
      <c r="C38" s="118">
        <v>7</v>
      </c>
      <c r="D38" s="118">
        <v>4</v>
      </c>
      <c r="E38" s="121" t="s">
        <v>95</v>
      </c>
      <c r="F38" s="121"/>
      <c r="G38" s="121"/>
      <c r="H38" s="121"/>
      <c r="I38" s="121"/>
      <c r="J38" s="121"/>
      <c r="K38" s="121"/>
      <c r="L38" s="121"/>
      <c r="M38" s="121"/>
      <c r="N38" s="121"/>
      <c r="O38" s="121"/>
      <c r="P38" s="121"/>
      <c r="Q38" s="121"/>
      <c r="R38" s="121"/>
      <c r="S38" s="121"/>
      <c r="T38" s="121"/>
      <c r="U38" s="121"/>
      <c r="DL38" s="123" t="s">
        <v>16</v>
      </c>
      <c r="DM38" s="123"/>
      <c r="DN38" s="123"/>
      <c r="DO38" s="123"/>
      <c r="DP38" s="123"/>
      <c r="DQ38" s="123"/>
      <c r="ID38" s="123" t="s">
        <v>16</v>
      </c>
      <c r="IE38" s="123"/>
      <c r="IF38" s="123"/>
      <c r="IG38" s="123"/>
      <c r="IH38" s="123"/>
      <c r="II38" s="123"/>
    </row>
    <row r="39" spans="3:243" ht="20.85" customHeight="1" x14ac:dyDescent="0.8">
      <c r="E39" s="121"/>
      <c r="F39" s="121"/>
      <c r="G39" s="121"/>
      <c r="H39" s="121"/>
      <c r="I39" s="121"/>
      <c r="J39" s="121"/>
      <c r="K39" s="121"/>
      <c r="L39" s="121"/>
      <c r="M39" s="121"/>
      <c r="N39" s="121"/>
      <c r="O39" s="121"/>
      <c r="P39" s="121"/>
      <c r="Q39" s="121"/>
      <c r="R39" s="121"/>
      <c r="S39" s="121"/>
      <c r="T39" s="121"/>
      <c r="U39" s="121"/>
      <c r="DL39" s="122">
        <v>37519</v>
      </c>
      <c r="DM39" s="122"/>
      <c r="DN39" s="122"/>
      <c r="DO39" s="122"/>
      <c r="DP39" s="122"/>
      <c r="DQ39" s="122"/>
      <c r="ID39" s="122">
        <v>37519</v>
      </c>
      <c r="IE39" s="122"/>
      <c r="IF39" s="122"/>
      <c r="IG39" s="122"/>
      <c r="IH39" s="122"/>
      <c r="II39" s="122"/>
    </row>
    <row r="40" spans="3:243" ht="20.85" customHeight="1" x14ac:dyDescent="0.8">
      <c r="E40" s="121"/>
      <c r="F40" s="121"/>
      <c r="G40" s="121"/>
      <c r="H40" s="121"/>
      <c r="I40" s="121"/>
      <c r="J40" s="121"/>
      <c r="K40" s="121"/>
      <c r="L40" s="121"/>
      <c r="M40" s="121"/>
      <c r="N40" s="121"/>
      <c r="O40" s="121"/>
      <c r="P40" s="121"/>
      <c r="Q40" s="121"/>
      <c r="R40" s="121"/>
      <c r="S40" s="121"/>
      <c r="T40" s="121"/>
      <c r="U40" s="121"/>
      <c r="DL40" s="123" t="s">
        <v>8</v>
      </c>
      <c r="DM40" s="123"/>
      <c r="DN40" s="123"/>
      <c r="DO40" s="123"/>
      <c r="DP40" s="123"/>
      <c r="DQ40" s="123"/>
      <c r="ID40" s="123" t="s">
        <v>8</v>
      </c>
      <c r="IE40" s="123"/>
      <c r="IF40" s="123"/>
      <c r="IG40" s="123"/>
      <c r="IH40" s="123"/>
      <c r="II40" s="123"/>
    </row>
    <row r="41" spans="3:243" ht="20.85" customHeight="1" x14ac:dyDescent="0.8">
      <c r="E41" s="121"/>
      <c r="F41" s="121"/>
      <c r="G41" s="121"/>
      <c r="H41" s="121"/>
      <c r="I41" s="121"/>
      <c r="J41" s="121"/>
      <c r="K41" s="121"/>
      <c r="L41" s="121"/>
      <c r="M41" s="121"/>
      <c r="N41" s="121"/>
      <c r="O41" s="121"/>
      <c r="P41" s="121"/>
      <c r="Q41" s="121"/>
      <c r="R41" s="121"/>
      <c r="S41" s="121"/>
      <c r="T41" s="121"/>
      <c r="U41" s="121"/>
      <c r="DG41" s="59"/>
      <c r="DH41" s="59"/>
      <c r="DL41" s="111" t="s">
        <v>10</v>
      </c>
      <c r="DM41" s="111"/>
      <c r="DN41" s="111"/>
      <c r="DO41" s="111"/>
      <c r="DP41" s="111"/>
      <c r="DQ41" s="111"/>
      <c r="HY41" s="59"/>
      <c r="HZ41" s="59"/>
      <c r="ID41" s="111" t="s">
        <v>10</v>
      </c>
      <c r="IE41" s="111"/>
      <c r="IF41" s="111"/>
      <c r="IG41" s="111"/>
      <c r="IH41" s="111"/>
      <c r="II41" s="111"/>
    </row>
    <row r="42" spans="3:243" ht="20.85" customHeight="1" x14ac:dyDescent="0.8">
      <c r="E42" s="121"/>
      <c r="F42" s="121"/>
      <c r="G42" s="121"/>
      <c r="H42" s="121"/>
      <c r="I42" s="121"/>
      <c r="J42" s="121"/>
      <c r="K42" s="121"/>
      <c r="L42" s="121"/>
      <c r="M42" s="121"/>
      <c r="N42" s="121"/>
      <c r="O42" s="121"/>
      <c r="P42" s="121"/>
      <c r="Q42" s="121"/>
      <c r="R42" s="121"/>
      <c r="S42" s="121"/>
      <c r="T42" s="121"/>
      <c r="U42" s="121"/>
      <c r="DG42" s="59"/>
      <c r="DH42" s="59"/>
      <c r="DL42" s="110" t="s">
        <v>9</v>
      </c>
      <c r="DM42" s="110"/>
      <c r="DN42" s="110"/>
      <c r="DO42" s="110"/>
      <c r="DP42" s="110"/>
      <c r="DQ42" s="110"/>
      <c r="HY42" s="59"/>
      <c r="HZ42" s="59"/>
      <c r="ID42" s="110" t="s">
        <v>9</v>
      </c>
      <c r="IE42" s="110"/>
      <c r="IF42" s="110"/>
      <c r="IG42" s="110"/>
      <c r="IH42" s="110"/>
      <c r="II42" s="110"/>
    </row>
    <row r="43" spans="3:243" ht="20.85" customHeight="1" x14ac:dyDescent="0.8">
      <c r="C43" s="118">
        <v>8</v>
      </c>
      <c r="D43" s="118">
        <v>4</v>
      </c>
      <c r="E43" s="120" t="s">
        <v>96</v>
      </c>
      <c r="F43" s="120"/>
      <c r="G43" s="120"/>
      <c r="H43" s="120"/>
      <c r="I43" s="120"/>
      <c r="J43" s="120"/>
      <c r="K43" s="120"/>
      <c r="L43" s="120"/>
      <c r="M43" s="120"/>
      <c r="N43" s="120"/>
      <c r="O43" s="120"/>
      <c r="P43" s="120"/>
      <c r="Q43" s="120"/>
      <c r="R43" s="120"/>
      <c r="S43" s="120"/>
      <c r="T43" s="120"/>
      <c r="U43" s="120"/>
      <c r="DL43" s="111" t="s">
        <v>11</v>
      </c>
      <c r="DM43" s="111"/>
      <c r="DN43" s="111"/>
      <c r="DO43" s="111"/>
      <c r="DP43" s="111"/>
      <c r="DQ43" s="111"/>
      <c r="ID43" s="111" t="s">
        <v>11</v>
      </c>
      <c r="IE43" s="111"/>
      <c r="IF43" s="111"/>
      <c r="IG43" s="111"/>
      <c r="IH43" s="111"/>
      <c r="II43" s="111"/>
    </row>
    <row r="44" spans="3:243" ht="20.85" customHeight="1" x14ac:dyDescent="0.8">
      <c r="E44" s="120"/>
      <c r="F44" s="120"/>
      <c r="G44" s="120"/>
      <c r="H44" s="120"/>
      <c r="I44" s="120"/>
      <c r="J44" s="120"/>
      <c r="K44" s="120"/>
      <c r="L44" s="120"/>
      <c r="M44" s="120"/>
      <c r="N44" s="120"/>
      <c r="O44" s="120"/>
      <c r="P44" s="120"/>
      <c r="Q44" s="120"/>
      <c r="R44" s="120"/>
      <c r="S44" s="120"/>
      <c r="T44" s="120"/>
      <c r="U44" s="120"/>
      <c r="DL44" s="112" t="s">
        <v>12</v>
      </c>
      <c r="DM44" s="112"/>
      <c r="DN44" s="112" t="s">
        <v>13</v>
      </c>
      <c r="DO44" s="112"/>
      <c r="DP44" s="112"/>
      <c r="DQ44" s="112"/>
      <c r="ID44" s="112" t="s">
        <v>12</v>
      </c>
      <c r="IE44" s="112"/>
      <c r="IF44" s="112" t="s">
        <v>13</v>
      </c>
      <c r="IG44" s="112"/>
      <c r="IH44" s="112"/>
      <c r="II44" s="112"/>
    </row>
    <row r="45" spans="3:243" ht="20.85" customHeight="1" x14ac:dyDescent="0.8">
      <c r="E45" s="120"/>
      <c r="F45" s="120"/>
      <c r="G45" s="120"/>
      <c r="H45" s="120"/>
      <c r="I45" s="120"/>
      <c r="J45" s="120"/>
      <c r="K45" s="120"/>
      <c r="L45" s="120"/>
      <c r="M45" s="120"/>
      <c r="N45" s="120"/>
      <c r="O45" s="120"/>
      <c r="P45" s="120"/>
      <c r="Q45" s="120"/>
      <c r="R45" s="120"/>
      <c r="S45" s="120"/>
      <c r="T45" s="120"/>
      <c r="U45" s="120"/>
      <c r="AB45" s="115"/>
      <c r="AC45" s="115"/>
      <c r="AD45" s="115"/>
      <c r="AE45" s="115"/>
    </row>
    <row r="46" spans="3:243" ht="20.85" customHeight="1" x14ac:dyDescent="0.8">
      <c r="E46" s="120"/>
      <c r="F46" s="120"/>
      <c r="G46" s="120"/>
      <c r="H46" s="120"/>
      <c r="I46" s="120"/>
      <c r="J46" s="120"/>
      <c r="K46" s="120"/>
      <c r="L46" s="120"/>
      <c r="M46" s="120"/>
      <c r="N46" s="120"/>
      <c r="O46" s="120"/>
      <c r="P46" s="120"/>
      <c r="Q46" s="120"/>
      <c r="R46" s="120"/>
      <c r="S46" s="120"/>
      <c r="T46" s="120"/>
      <c r="U46" s="120"/>
    </row>
    <row r="47" spans="3:243" ht="20.85" customHeight="1" x14ac:dyDescent="0.8">
      <c r="E47" s="120"/>
      <c r="F47" s="120"/>
      <c r="G47" s="120"/>
      <c r="H47" s="120"/>
      <c r="I47" s="120"/>
      <c r="J47" s="120"/>
      <c r="K47" s="120"/>
      <c r="L47" s="120"/>
      <c r="M47" s="120"/>
      <c r="N47" s="120"/>
      <c r="O47" s="120"/>
      <c r="P47" s="120"/>
      <c r="Q47" s="120"/>
      <c r="R47" s="120"/>
      <c r="S47" s="120"/>
      <c r="T47" s="120"/>
      <c r="U47" s="120"/>
      <c r="DL47" s="60"/>
      <c r="DM47" s="60"/>
      <c r="DN47" s="60"/>
      <c r="DO47" s="60"/>
      <c r="DP47" s="60"/>
      <c r="DQ47" s="60"/>
      <c r="ID47" s="60"/>
      <c r="IE47" s="60"/>
      <c r="IF47" s="60"/>
      <c r="IG47" s="60"/>
      <c r="IH47" s="60"/>
      <c r="II47" s="60"/>
    </row>
    <row r="48" spans="3:243" ht="20.85" customHeight="1" x14ac:dyDescent="0.8">
      <c r="E48" s="120"/>
      <c r="F48" s="120"/>
      <c r="G48" s="120"/>
      <c r="H48" s="120"/>
      <c r="I48" s="120"/>
      <c r="J48" s="120"/>
      <c r="K48" s="120"/>
      <c r="L48" s="120"/>
      <c r="M48" s="120"/>
      <c r="N48" s="120"/>
      <c r="O48" s="120"/>
      <c r="P48" s="120"/>
      <c r="Q48" s="120"/>
      <c r="R48" s="120"/>
      <c r="S48" s="120"/>
      <c r="T48" s="120"/>
      <c r="U48" s="120"/>
      <c r="DL48" s="60"/>
      <c r="DM48" s="60"/>
      <c r="DN48" s="60"/>
      <c r="DO48" s="60"/>
      <c r="DP48" s="60"/>
      <c r="DQ48" s="60"/>
      <c r="ID48" s="60"/>
      <c r="IE48" s="60"/>
      <c r="IF48" s="60"/>
      <c r="IG48" s="60"/>
      <c r="IH48" s="60"/>
      <c r="II48" s="60"/>
    </row>
    <row r="49" spans="35:243" ht="20.85" customHeight="1" x14ac:dyDescent="0.8">
      <c r="DL49" s="60"/>
      <c r="DM49" s="60"/>
      <c r="DN49" s="60"/>
      <c r="DO49" s="60"/>
      <c r="DP49" s="60"/>
      <c r="DQ49" s="60"/>
      <c r="ID49" s="60"/>
      <c r="IE49" s="60"/>
      <c r="IF49" s="60"/>
      <c r="IG49" s="60"/>
      <c r="IH49" s="60"/>
      <c r="II49" s="60"/>
    </row>
    <row r="50" spans="35:243" ht="20.85" customHeight="1" x14ac:dyDescent="0.8">
      <c r="DL50" s="60"/>
      <c r="DM50" s="60"/>
      <c r="DN50" s="60"/>
      <c r="DO50" s="60"/>
      <c r="DP50" s="60"/>
      <c r="DQ50" s="60"/>
      <c r="ID50" s="60"/>
      <c r="IE50" s="60"/>
      <c r="IF50" s="60"/>
      <c r="IG50" s="60"/>
      <c r="IH50" s="60"/>
      <c r="II50" s="60"/>
    </row>
    <row r="51" spans="35:243" ht="20.85" customHeight="1" x14ac:dyDescent="0.8">
      <c r="DL51" s="60"/>
      <c r="DM51" s="60"/>
      <c r="DN51" s="60"/>
      <c r="DO51" s="60"/>
      <c r="DP51" s="60"/>
      <c r="DQ51" s="60"/>
      <c r="ID51" s="60"/>
      <c r="IE51" s="60"/>
      <c r="IF51" s="60"/>
      <c r="IG51" s="60"/>
      <c r="IH51" s="60"/>
      <c r="II51" s="60"/>
    </row>
    <row r="52" spans="35:243" ht="20.85" customHeight="1" x14ac:dyDescent="0.8">
      <c r="DL52" s="60"/>
      <c r="DM52" s="60"/>
      <c r="DN52" s="60"/>
      <c r="DO52" s="60"/>
      <c r="DP52" s="60"/>
      <c r="DQ52" s="60"/>
      <c r="ID52" s="60"/>
      <c r="IE52" s="60"/>
      <c r="IF52" s="60"/>
      <c r="IG52" s="60"/>
      <c r="IH52" s="60"/>
      <c r="II52" s="60"/>
    </row>
    <row r="53" spans="35:243" ht="20.85" customHeight="1" x14ac:dyDescent="0.8">
      <c r="DL53" s="60"/>
      <c r="DM53" s="60"/>
      <c r="DN53" s="60"/>
      <c r="DO53" s="60"/>
      <c r="DP53" s="60"/>
      <c r="DQ53" s="60"/>
      <c r="ID53" s="60"/>
      <c r="IE53" s="60"/>
      <c r="IF53" s="60"/>
      <c r="IG53" s="60"/>
      <c r="IH53" s="60"/>
      <c r="II53" s="60"/>
    </row>
    <row r="54" spans="35:243" ht="20.85" customHeight="1" x14ac:dyDescent="0.8">
      <c r="DL54" s="60"/>
      <c r="DM54" s="60"/>
      <c r="DN54" s="60"/>
      <c r="DO54" s="60"/>
      <c r="DP54" s="60"/>
      <c r="DQ54" s="60"/>
      <c r="ID54" s="60"/>
      <c r="IE54" s="60"/>
      <c r="IF54" s="60"/>
      <c r="IG54" s="60"/>
      <c r="IH54" s="60"/>
      <c r="II54" s="60"/>
    </row>
    <row r="55" spans="35:243" ht="20.85" customHeight="1" x14ac:dyDescent="0.8">
      <c r="DL55" s="60"/>
      <c r="DM55" s="60"/>
      <c r="DN55" s="60"/>
      <c r="DO55" s="60"/>
      <c r="DP55" s="60"/>
      <c r="DQ55" s="60"/>
      <c r="ID55" s="60"/>
      <c r="IE55" s="60"/>
      <c r="IF55" s="60"/>
      <c r="IG55" s="60"/>
      <c r="IH55" s="60"/>
      <c r="II55" s="60"/>
    </row>
    <row r="56" spans="35:243" ht="20.85" customHeight="1" x14ac:dyDescent="0.8">
      <c r="DM56" s="61"/>
      <c r="DN56" s="61"/>
      <c r="DO56" s="61"/>
      <c r="DP56" s="61"/>
      <c r="DQ56" s="61"/>
      <c r="IE56" s="61"/>
      <c r="IF56" s="61"/>
      <c r="IG56" s="61"/>
      <c r="IH56" s="61"/>
      <c r="II56" s="61"/>
    </row>
    <row r="57" spans="35:243" ht="20.85" customHeight="1" x14ac:dyDescent="0.8">
      <c r="DL57" s="61"/>
      <c r="DM57" s="61"/>
      <c r="DN57" s="61"/>
      <c r="DO57" s="61"/>
      <c r="DP57" s="61"/>
      <c r="DQ57" s="61"/>
      <c r="ID57" s="61"/>
      <c r="IE57" s="61"/>
      <c r="IF57" s="61"/>
      <c r="IG57" s="61"/>
      <c r="IH57" s="61"/>
      <c r="II57" s="61"/>
    </row>
    <row r="58" spans="35:243" ht="20.85" customHeight="1" x14ac:dyDescent="0.8">
      <c r="DL58" s="61"/>
      <c r="DM58" s="61"/>
      <c r="DN58" s="61"/>
      <c r="DO58" s="61"/>
      <c r="DP58" s="61"/>
      <c r="DQ58" s="61"/>
      <c r="ID58" s="61"/>
      <c r="IE58" s="61"/>
      <c r="IF58" s="61"/>
      <c r="IG58" s="61"/>
      <c r="IH58" s="61"/>
      <c r="II58" s="61"/>
    </row>
    <row r="59" spans="35:243" ht="20.85" customHeight="1" x14ac:dyDescent="0.8">
      <c r="DL59" s="61"/>
      <c r="DM59" s="61"/>
      <c r="DN59" s="61"/>
      <c r="DO59" s="61"/>
      <c r="DP59" s="61"/>
      <c r="DQ59" s="61"/>
      <c r="ID59" s="61"/>
      <c r="IE59" s="61"/>
      <c r="IF59" s="61"/>
      <c r="IG59" s="61"/>
      <c r="IH59" s="61"/>
      <c r="II59" s="61"/>
    </row>
    <row r="60" spans="35:243" ht="20.85" customHeight="1" x14ac:dyDescent="0.8">
      <c r="DL60" s="61"/>
      <c r="DM60" s="61"/>
      <c r="DN60" s="61"/>
      <c r="DO60" s="61"/>
      <c r="DP60" s="61"/>
      <c r="DQ60" s="61"/>
      <c r="ID60" s="61"/>
      <c r="IE60" s="61"/>
      <c r="IF60" s="61"/>
      <c r="IG60" s="61"/>
      <c r="IH60" s="61"/>
      <c r="II60" s="61"/>
    </row>
    <row r="61" spans="35:243" ht="20.85" customHeight="1" x14ac:dyDescent="0.8">
      <c r="DL61" s="61"/>
      <c r="DM61" s="61"/>
      <c r="DN61" s="61"/>
      <c r="DO61" s="61"/>
      <c r="DP61" s="61"/>
      <c r="DQ61" s="61"/>
      <c r="ID61" s="61"/>
      <c r="IE61" s="61"/>
      <c r="IF61" s="61"/>
      <c r="IG61" s="61"/>
      <c r="IH61" s="61"/>
      <c r="II61" s="61"/>
    </row>
    <row r="62" spans="35:243" ht="20.85" customHeight="1" x14ac:dyDescent="0.8">
      <c r="DL62" s="113" t="s">
        <v>86</v>
      </c>
      <c r="DM62" s="113"/>
      <c r="DN62" s="113"/>
      <c r="DO62" s="113"/>
      <c r="DP62" s="113"/>
      <c r="DQ62" s="113"/>
      <c r="ID62" s="113" t="s">
        <v>4</v>
      </c>
      <c r="IE62" s="113"/>
      <c r="IF62" s="113"/>
      <c r="IG62" s="113"/>
      <c r="IH62" s="113"/>
      <c r="II62" s="113"/>
    </row>
    <row r="63" spans="35:243" ht="20.85" customHeight="1" x14ac:dyDescent="0.8">
      <c r="AI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DL63" s="113"/>
      <c r="DM63" s="113"/>
      <c r="DN63" s="113"/>
      <c r="DO63" s="113"/>
      <c r="DP63" s="113"/>
      <c r="DQ63" s="113"/>
      <c r="ID63" s="113"/>
      <c r="IE63" s="113"/>
      <c r="IF63" s="113"/>
      <c r="IG63" s="113"/>
      <c r="IH63" s="113"/>
      <c r="II63" s="113"/>
    </row>
    <row r="64" spans="35:243" ht="20.85" customHeight="1" x14ac:dyDescent="0.8">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L64" s="113"/>
      <c r="DM64" s="113"/>
      <c r="DN64" s="113"/>
      <c r="DO64" s="113"/>
      <c r="DP64" s="113"/>
      <c r="DQ64" s="113"/>
      <c r="ID64" s="113"/>
      <c r="IE64" s="113"/>
      <c r="IF64" s="113"/>
      <c r="IG64" s="113"/>
      <c r="IH64" s="113"/>
      <c r="II64" s="113"/>
    </row>
    <row r="65" spans="2:243" ht="20.85" customHeight="1" x14ac:dyDescent="0.8">
      <c r="AI65" s="62"/>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L65" s="114" t="s">
        <v>19</v>
      </c>
      <c r="DM65" s="114"/>
      <c r="DN65" s="114"/>
      <c r="DO65" s="114"/>
      <c r="DP65" s="114"/>
      <c r="DQ65" s="114"/>
      <c r="ID65" s="114" t="s">
        <v>26</v>
      </c>
      <c r="IE65" s="114"/>
      <c r="IF65" s="114"/>
      <c r="IG65" s="114"/>
      <c r="IH65" s="114"/>
      <c r="II65" s="114"/>
    </row>
    <row r="66" spans="2:243" ht="20.85" customHeight="1" x14ac:dyDescent="0.8">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L66" s="114"/>
      <c r="DM66" s="114"/>
      <c r="DN66" s="114"/>
      <c r="DO66" s="114"/>
      <c r="DP66" s="114"/>
      <c r="DQ66" s="114"/>
      <c r="ID66" s="114"/>
      <c r="IE66" s="114"/>
      <c r="IF66" s="114"/>
      <c r="IG66" s="114"/>
      <c r="IH66" s="114"/>
      <c r="II66" s="114"/>
    </row>
    <row r="67" spans="2:243" ht="20.85" customHeight="1" x14ac:dyDescent="0.8">
      <c r="AI67" s="62"/>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L67" s="109" t="s">
        <v>57</v>
      </c>
      <c r="DM67" s="109"/>
      <c r="DN67" s="109"/>
      <c r="DO67" s="109"/>
      <c r="DP67" s="109"/>
      <c r="DQ67" s="109"/>
      <c r="ID67" s="109" t="s">
        <v>3</v>
      </c>
      <c r="IE67" s="109"/>
      <c r="IF67" s="109"/>
      <c r="IG67" s="109"/>
      <c r="IH67" s="109"/>
      <c r="II67" s="109"/>
    </row>
    <row r="68" spans="2:243" ht="20.85" customHeight="1" x14ac:dyDescent="0.8">
      <c r="DL68" s="109"/>
      <c r="DM68" s="109"/>
      <c r="DN68" s="109"/>
      <c r="DO68" s="109"/>
      <c r="DP68" s="109"/>
      <c r="DQ68" s="109"/>
      <c r="ID68" s="109"/>
      <c r="IE68" s="109"/>
      <c r="IF68" s="109"/>
      <c r="IG68" s="109"/>
      <c r="IH68" s="109"/>
      <c r="II68" s="109"/>
    </row>
    <row r="73" spans="2:243" ht="20.85" customHeight="1" x14ac:dyDescent="1.25">
      <c r="B73" s="57" t="s">
        <v>84</v>
      </c>
      <c r="AO73" s="119" t="s">
        <v>28</v>
      </c>
      <c r="AP73" s="119"/>
      <c r="AQ73" s="119"/>
      <c r="AR73" s="119"/>
      <c r="AS73" s="119"/>
      <c r="AT73" s="119"/>
      <c r="AU73" s="119"/>
      <c r="AV73" s="119"/>
      <c r="AW73" s="119"/>
      <c r="AX73" s="119"/>
      <c r="AY73" s="119"/>
      <c r="AZ73" s="119"/>
      <c r="BA73" s="119"/>
      <c r="BB73" s="119"/>
      <c r="BC73" s="117" t="str">
        <f>'[1]TC-02 Symbols'!BC66:BU66</f>
        <v>D:\FDE Tools\Logic Diagrams\Logic Diagram Tool</v>
      </c>
      <c r="BD73" s="117"/>
      <c r="BE73" s="117"/>
      <c r="BF73" s="117"/>
      <c r="BG73" s="117"/>
      <c r="BH73" s="117"/>
      <c r="BI73" s="117"/>
      <c r="BJ73" s="117"/>
      <c r="BK73" s="117"/>
      <c r="BL73" s="117"/>
      <c r="BM73" s="117"/>
      <c r="BN73" s="117"/>
      <c r="BO73" s="117"/>
      <c r="BP73" s="117"/>
      <c r="BQ73" s="117"/>
      <c r="BR73" s="117"/>
      <c r="BS73" s="117"/>
      <c r="BT73" s="117"/>
      <c r="BU73" s="117"/>
      <c r="BV73" s="117"/>
      <c r="BW73" s="117"/>
      <c r="BX73" s="117"/>
      <c r="BY73" s="117"/>
      <c r="BZ73" s="117"/>
      <c r="CA73" s="117"/>
      <c r="CB73" s="117"/>
      <c r="CC73" s="117"/>
      <c r="CD73" s="117"/>
      <c r="DT73" s="57" t="s">
        <v>84</v>
      </c>
      <c r="FH73" s="119" t="s">
        <v>28</v>
      </c>
      <c r="FI73" s="119"/>
      <c r="FJ73" s="119"/>
      <c r="FK73" s="119"/>
      <c r="FL73" s="119"/>
      <c r="FM73" s="119"/>
      <c r="FN73" s="119"/>
      <c r="FO73" s="119"/>
      <c r="FP73" s="119"/>
      <c r="FQ73" s="119"/>
      <c r="FR73" s="119"/>
      <c r="FS73" s="119"/>
      <c r="FT73" s="119"/>
      <c r="FU73" s="119"/>
      <c r="FV73" s="126" t="str">
        <f>HYPERLINK("D:\FDE Tools\Logic Diagrams")</f>
        <v>D:\FDE Tools\Logic Diagrams</v>
      </c>
      <c r="FW73" s="126"/>
      <c r="FX73" s="126"/>
      <c r="FY73" s="126"/>
      <c r="FZ73" s="126"/>
      <c r="GA73" s="126"/>
      <c r="GB73" s="126"/>
      <c r="GC73" s="126"/>
      <c r="GD73" s="126"/>
      <c r="GE73" s="126"/>
      <c r="GF73" s="126"/>
      <c r="GG73" s="126"/>
      <c r="GH73" s="126"/>
      <c r="GI73" s="126"/>
      <c r="GJ73" s="126"/>
      <c r="GK73" s="126"/>
      <c r="GL73" s="126"/>
      <c r="GM73" s="126"/>
      <c r="GN73" s="126"/>
    </row>
    <row r="74" spans="2:243" ht="20.85" customHeight="1" x14ac:dyDescent="0.8">
      <c r="AO74" s="119" t="s">
        <v>29</v>
      </c>
      <c r="AP74" s="119"/>
      <c r="AQ74" s="119"/>
      <c r="AR74" s="119"/>
      <c r="AS74" s="119"/>
      <c r="AT74" s="119"/>
      <c r="AU74" s="119"/>
      <c r="AV74" s="119"/>
      <c r="AW74" s="119"/>
      <c r="AX74" s="119"/>
      <c r="AY74" s="119"/>
      <c r="AZ74" s="119"/>
      <c r="BA74" s="119"/>
      <c r="BB74" s="119"/>
      <c r="BC74" s="117" t="str">
        <f>'[1]TC-02 Symbols'!BC67:BU67</f>
        <v>Logic Diagram Symbols v4.ppsx</v>
      </c>
      <c r="BD74" s="117"/>
      <c r="BE74" s="117"/>
      <c r="BF74" s="117"/>
      <c r="BG74" s="117"/>
      <c r="BH74" s="117"/>
      <c r="BI74" s="117"/>
      <c r="BJ74" s="117"/>
      <c r="BK74" s="117"/>
      <c r="BL74" s="117"/>
      <c r="BM74" s="117"/>
      <c r="BN74" s="117"/>
      <c r="BO74" s="117"/>
      <c r="BP74" s="117"/>
      <c r="BQ74" s="117"/>
      <c r="BR74" s="117"/>
      <c r="BS74" s="117"/>
      <c r="BT74" s="117"/>
      <c r="BU74" s="117"/>
      <c r="BV74" s="117"/>
      <c r="BW74" s="117"/>
      <c r="BX74" s="117"/>
      <c r="BY74" s="117"/>
      <c r="BZ74" s="117"/>
      <c r="CA74" s="117"/>
      <c r="CB74" s="117"/>
      <c r="CC74" s="117"/>
      <c r="CD74" s="117"/>
    </row>
    <row r="81" spans="40:115" ht="20.85" customHeight="1" x14ac:dyDescent="0.8">
      <c r="AN81" s="62" t="s">
        <v>54</v>
      </c>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row>
    <row r="82" spans="40:115" ht="20.85" customHeight="1" x14ac:dyDescent="0.8">
      <c r="AN82" s="116">
        <v>1</v>
      </c>
      <c r="AO82" s="116"/>
      <c r="AP82" s="115" t="s">
        <v>55</v>
      </c>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c r="BZ82" s="115"/>
      <c r="CA82" s="115"/>
      <c r="CB82" s="115"/>
      <c r="CC82" s="115"/>
      <c r="CD82" s="115"/>
      <c r="CE82" s="115"/>
      <c r="CF82" s="115"/>
      <c r="CG82" s="115"/>
      <c r="CH82" s="115"/>
      <c r="CI82" s="115"/>
      <c r="CJ82" s="115"/>
      <c r="CK82" s="115"/>
      <c r="CL82" s="115"/>
      <c r="CM82" s="115"/>
      <c r="CN82" s="115"/>
      <c r="CO82" s="115"/>
      <c r="CP82" s="115"/>
      <c r="CQ82" s="115"/>
      <c r="CR82" s="115"/>
      <c r="CS82" s="115"/>
      <c r="CT82" s="115"/>
      <c r="CU82" s="115"/>
      <c r="CV82" s="115"/>
      <c r="CW82" s="115"/>
      <c r="CX82" s="115"/>
      <c r="CY82" s="115"/>
      <c r="CZ82" s="115"/>
      <c r="DA82" s="115"/>
      <c r="DB82" s="115"/>
      <c r="DC82" s="115"/>
      <c r="DD82" s="115"/>
      <c r="DE82" s="115"/>
      <c r="DF82" s="115"/>
      <c r="DG82" s="115"/>
      <c r="DH82" s="115"/>
      <c r="DI82" s="115"/>
      <c r="DJ82" s="115"/>
      <c r="DK82" s="115"/>
    </row>
    <row r="83" spans="40:115" ht="20.85" customHeight="1" x14ac:dyDescent="0.8">
      <c r="AN83" s="116">
        <v>2</v>
      </c>
      <c r="AO83" s="116">
        <v>2</v>
      </c>
      <c r="AP83" s="115" t="s">
        <v>56</v>
      </c>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c r="CB83" s="115"/>
      <c r="CC83" s="115"/>
      <c r="CD83" s="115"/>
      <c r="CE83" s="115"/>
      <c r="CF83" s="115"/>
      <c r="CG83" s="115"/>
      <c r="CH83" s="115"/>
      <c r="CI83" s="115"/>
      <c r="CJ83" s="115"/>
      <c r="CK83" s="115"/>
      <c r="CL83" s="115"/>
      <c r="CM83" s="115"/>
      <c r="CN83" s="115"/>
      <c r="CO83" s="115"/>
      <c r="CP83" s="115"/>
      <c r="CQ83" s="115"/>
      <c r="CR83" s="115"/>
      <c r="CS83" s="115"/>
      <c r="CT83" s="115"/>
      <c r="CU83" s="115"/>
      <c r="CV83" s="115"/>
      <c r="CW83" s="115"/>
      <c r="CX83" s="115"/>
      <c r="CY83" s="115"/>
      <c r="CZ83" s="115"/>
      <c r="DA83" s="115"/>
      <c r="DB83" s="115"/>
      <c r="DC83" s="115"/>
      <c r="DD83" s="115"/>
      <c r="DE83" s="115"/>
      <c r="DF83" s="115"/>
      <c r="DG83" s="115"/>
      <c r="DH83" s="115"/>
      <c r="DI83" s="115"/>
      <c r="DJ83" s="115"/>
      <c r="DK83" s="115"/>
    </row>
    <row r="84" spans="40:115" ht="20.85" customHeight="1" x14ac:dyDescent="0.8">
      <c r="AN84" s="116">
        <v>3</v>
      </c>
      <c r="AO84" s="116">
        <v>3</v>
      </c>
      <c r="AP84" s="115" t="s">
        <v>87</v>
      </c>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c r="CZ84" s="115"/>
      <c r="DA84" s="115"/>
      <c r="DB84" s="115"/>
      <c r="DC84" s="115"/>
      <c r="DD84" s="115"/>
      <c r="DE84" s="115"/>
      <c r="DF84" s="115"/>
      <c r="DG84" s="115"/>
      <c r="DH84" s="115"/>
      <c r="DI84" s="115"/>
      <c r="DJ84" s="115"/>
      <c r="DK84" s="115"/>
    </row>
    <row r="85" spans="40:115" ht="20.85" customHeight="1" x14ac:dyDescent="0.8">
      <c r="AN85" s="116">
        <v>4</v>
      </c>
      <c r="AO85" s="116">
        <v>4</v>
      </c>
      <c r="AP85" s="115" t="s">
        <v>58</v>
      </c>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c r="CZ85" s="115"/>
      <c r="DA85" s="115"/>
      <c r="DB85" s="115"/>
      <c r="DC85" s="115"/>
      <c r="DD85" s="115"/>
      <c r="DE85" s="115"/>
      <c r="DF85" s="115"/>
      <c r="DG85" s="115"/>
      <c r="DH85" s="115"/>
      <c r="DI85" s="115"/>
      <c r="DJ85" s="115"/>
      <c r="DK85" s="115"/>
    </row>
  </sheetData>
  <mergeCells count="67">
    <mergeCell ref="IF2:IF27"/>
    <mergeCell ref="IG2:II27"/>
    <mergeCell ref="DL41:DQ41"/>
    <mergeCell ref="DL2:DM27"/>
    <mergeCell ref="DN2:DN27"/>
    <mergeCell ref="DO2:DQ27"/>
    <mergeCell ref="DL29:DQ32"/>
    <mergeCell ref="DL33:DQ37"/>
    <mergeCell ref="DL38:DQ38"/>
    <mergeCell ref="DX4:EY5"/>
    <mergeCell ref="DX6:EK7"/>
    <mergeCell ref="E25:AS26"/>
    <mergeCell ref="E27:AS29"/>
    <mergeCell ref="AE18:AR19"/>
    <mergeCell ref="E36:AS37"/>
    <mergeCell ref="ID2:IE27"/>
    <mergeCell ref="C18:AD19"/>
    <mergeCell ref="E20:AS22"/>
    <mergeCell ref="E23:AS24"/>
    <mergeCell ref="FH73:FU73"/>
    <mergeCell ref="FV73:GN73"/>
    <mergeCell ref="ID67:II68"/>
    <mergeCell ref="ID41:II41"/>
    <mergeCell ref="ID42:II42"/>
    <mergeCell ref="ID43:II43"/>
    <mergeCell ref="ID44:IE44"/>
    <mergeCell ref="IF44:II44"/>
    <mergeCell ref="ID62:II64"/>
    <mergeCell ref="ID65:II66"/>
    <mergeCell ref="DL39:DQ39"/>
    <mergeCell ref="DL40:DQ40"/>
    <mergeCell ref="ID29:II32"/>
    <mergeCell ref="ID33:II37"/>
    <mergeCell ref="ID38:II38"/>
    <mergeCell ref="ID39:II39"/>
    <mergeCell ref="ID40:II40"/>
    <mergeCell ref="BC73:CD73"/>
    <mergeCell ref="BC74:CD74"/>
    <mergeCell ref="AB45:AE45"/>
    <mergeCell ref="C20:D20"/>
    <mergeCell ref="C23:D23"/>
    <mergeCell ref="C25:D25"/>
    <mergeCell ref="C27:D27"/>
    <mergeCell ref="AO73:BB73"/>
    <mergeCell ref="AO74:BB74"/>
    <mergeCell ref="C30:D30"/>
    <mergeCell ref="E30:AS35"/>
    <mergeCell ref="C43:D43"/>
    <mergeCell ref="E43:U48"/>
    <mergeCell ref="E38:U42"/>
    <mergeCell ref="C36:D36"/>
    <mergeCell ref="C38:D38"/>
    <mergeCell ref="AP85:DK85"/>
    <mergeCell ref="AP82:DK82"/>
    <mergeCell ref="AN85:AO85"/>
    <mergeCell ref="AP83:DK83"/>
    <mergeCell ref="AP84:DK84"/>
    <mergeCell ref="AN83:AO83"/>
    <mergeCell ref="AN84:AO84"/>
    <mergeCell ref="AN82:AO82"/>
    <mergeCell ref="DL67:DQ68"/>
    <mergeCell ref="DL42:DQ42"/>
    <mergeCell ref="DL43:DQ43"/>
    <mergeCell ref="DL44:DM44"/>
    <mergeCell ref="DN44:DQ44"/>
    <mergeCell ref="DL62:DQ64"/>
    <mergeCell ref="DL65:DQ66"/>
  </mergeCells>
  <hyperlinks>
    <hyperlink ref="DG41:DH42" r:id="rId1" location="23" display="If" xr:uid="{00000000-0004-0000-0400-000000000000}"/>
    <hyperlink ref="HY41:HZ42" r:id="rId2" location="23" display="If" xr:uid="{00000000-0004-0000-0400-000001000000}"/>
  </hyperlinks>
  <printOptions horizontalCentered="1" verticalCentered="1"/>
  <pageMargins left="0.25" right="0.25" top="0.25" bottom="0.25" header="0" footer="0"/>
  <pageSetup scale="22" orientation="portrait" horizontalDpi="1200" verticalDpi="1200" r:id="rId3"/>
  <drawing r:id="rId4"/>
  <legacyDrawing r:id="rId5"/>
  <controls>
    <mc:AlternateContent xmlns:mc="http://schemas.openxmlformats.org/markup-compatibility/2006">
      <mc:Choice Requires="x14">
        <control shapeId="47109" r:id="rId6" name="CommandButton5">
          <controlPr defaultSize="0" autoLine="0" r:id="rId7">
            <anchor moveWithCells="1">
              <from>
                <xdr:col>32</xdr:col>
                <xdr:colOff>0</xdr:colOff>
                <xdr:row>68</xdr:row>
                <xdr:rowOff>243840</xdr:rowOff>
              </from>
              <to>
                <xdr:col>37</xdr:col>
                <xdr:colOff>240030</xdr:colOff>
                <xdr:row>70</xdr:row>
                <xdr:rowOff>259080</xdr:rowOff>
              </to>
            </anchor>
          </controlPr>
        </control>
      </mc:Choice>
      <mc:Fallback>
        <control shapeId="47109" r:id="rId6" name="CommandButton5"/>
      </mc:Fallback>
    </mc:AlternateContent>
    <mc:AlternateContent xmlns:mc="http://schemas.openxmlformats.org/markup-compatibility/2006">
      <mc:Choice Requires="x14">
        <control shapeId="47108" r:id="rId8" name="CommandButton4">
          <controlPr defaultSize="0" autoLine="0" r:id="rId9">
            <anchor moveWithCells="1">
              <from>
                <xdr:col>25</xdr:col>
                <xdr:colOff>0</xdr:colOff>
                <xdr:row>68</xdr:row>
                <xdr:rowOff>243840</xdr:rowOff>
              </from>
              <to>
                <xdr:col>30</xdr:col>
                <xdr:colOff>240030</xdr:colOff>
                <xdr:row>70</xdr:row>
                <xdr:rowOff>259080</xdr:rowOff>
              </to>
            </anchor>
          </controlPr>
        </control>
      </mc:Choice>
      <mc:Fallback>
        <control shapeId="47108" r:id="rId8" name="CommandButton4"/>
      </mc:Fallback>
    </mc:AlternateContent>
    <mc:AlternateContent xmlns:mc="http://schemas.openxmlformats.org/markup-compatibility/2006">
      <mc:Choice Requires="x14">
        <control shapeId="47107" r:id="rId10" name="CommandButton3">
          <controlPr defaultSize="0" autoLine="0" r:id="rId11">
            <anchor moveWithCells="1">
              <from>
                <xdr:col>18</xdr:col>
                <xdr:colOff>0</xdr:colOff>
                <xdr:row>68</xdr:row>
                <xdr:rowOff>243840</xdr:rowOff>
              </from>
              <to>
                <xdr:col>23</xdr:col>
                <xdr:colOff>240030</xdr:colOff>
                <xdr:row>70</xdr:row>
                <xdr:rowOff>259080</xdr:rowOff>
              </to>
            </anchor>
          </controlPr>
        </control>
      </mc:Choice>
      <mc:Fallback>
        <control shapeId="47107" r:id="rId10" name="CommandButton3"/>
      </mc:Fallback>
    </mc:AlternateContent>
    <mc:AlternateContent xmlns:mc="http://schemas.openxmlformats.org/markup-compatibility/2006">
      <mc:Choice Requires="x14">
        <control shapeId="47106" r:id="rId12" name="CommandButton1">
          <controlPr defaultSize="0" autoLine="0" r:id="rId13">
            <anchor moveWithCells="1">
              <from>
                <xdr:col>11</xdr:col>
                <xdr:colOff>0</xdr:colOff>
                <xdr:row>68</xdr:row>
                <xdr:rowOff>243840</xdr:rowOff>
              </from>
              <to>
                <xdr:col>16</xdr:col>
                <xdr:colOff>240030</xdr:colOff>
                <xdr:row>70</xdr:row>
                <xdr:rowOff>259080</xdr:rowOff>
              </to>
            </anchor>
          </controlPr>
        </control>
      </mc:Choice>
      <mc:Fallback>
        <control shapeId="47106" r:id="rId12" name="CommandButton1"/>
      </mc:Fallback>
    </mc:AlternateContent>
    <mc:AlternateContent xmlns:mc="http://schemas.openxmlformats.org/markup-compatibility/2006">
      <mc:Choice Requires="x14">
        <control shapeId="47105" r:id="rId14" name="CommandButton2">
          <controlPr autoLine="0" r:id="rId15">
            <anchor moveWithCells="1">
              <from>
                <xdr:col>4</xdr:col>
                <xdr:colOff>0</xdr:colOff>
                <xdr:row>68</xdr:row>
                <xdr:rowOff>243840</xdr:rowOff>
              </from>
              <to>
                <xdr:col>9</xdr:col>
                <xdr:colOff>240030</xdr:colOff>
                <xdr:row>70</xdr:row>
                <xdr:rowOff>259080</xdr:rowOff>
              </to>
            </anchor>
          </controlPr>
        </control>
      </mc:Choice>
      <mc:Fallback>
        <control shapeId="47105" r:id="rId14" name="CommandButton2"/>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AE4BB-9772-44F0-B803-2FC0C85412CB}">
  <sheetPr codeName="Sheet10">
    <pageSetUpPr fitToPage="1"/>
  </sheetPr>
  <dimension ref="B2:II85"/>
  <sheetViews>
    <sheetView showGridLines="0" defaultGridColor="0" topLeftCell="A2" colorId="9" zoomScale="30" zoomScaleNormal="30" zoomScalePageLayoutView="40" workbookViewId="0">
      <selection activeCell="AY3" sqref="B3:AY68"/>
    </sheetView>
  </sheetViews>
  <sheetFormatPr defaultColWidth="3.0859375" defaultRowHeight="20.85" customHeight="1" x14ac:dyDescent="0.8"/>
  <cols>
    <col min="1" max="16384" width="3.0859375" style="53"/>
  </cols>
  <sheetData>
    <row r="2" spans="61:243" ht="20.85" customHeight="1" x14ac:dyDescent="0.8">
      <c r="DL2" s="132" t="s">
        <v>5</v>
      </c>
      <c r="DM2" s="132"/>
      <c r="DN2" s="130" t="s">
        <v>6</v>
      </c>
      <c r="DO2" s="131" t="s">
        <v>7</v>
      </c>
      <c r="DP2" s="131"/>
      <c r="DQ2" s="131"/>
      <c r="ID2" s="129" t="s">
        <v>5</v>
      </c>
      <c r="IE2" s="129"/>
      <c r="IF2" s="130" t="s">
        <v>6</v>
      </c>
      <c r="IG2" s="131" t="s">
        <v>7</v>
      </c>
      <c r="IH2" s="131"/>
      <c r="II2" s="131"/>
    </row>
    <row r="3" spans="61:243" ht="20.85" customHeight="1" x14ac:dyDescent="0.8">
      <c r="DL3" s="132"/>
      <c r="DM3" s="132"/>
      <c r="DN3" s="130"/>
      <c r="DO3" s="131"/>
      <c r="DP3" s="131"/>
      <c r="DQ3" s="131"/>
      <c r="ID3" s="129"/>
      <c r="IE3" s="129"/>
      <c r="IF3" s="130"/>
      <c r="IG3" s="131"/>
      <c r="IH3" s="131"/>
      <c r="II3" s="131"/>
    </row>
    <row r="4" spans="61:243" ht="20.85" customHeight="1" x14ac:dyDescent="0.8">
      <c r="DL4" s="132"/>
      <c r="DM4" s="132"/>
      <c r="DN4" s="130"/>
      <c r="DO4" s="131"/>
      <c r="DP4" s="131"/>
      <c r="DQ4" s="131"/>
      <c r="ID4" s="129"/>
      <c r="IE4" s="129"/>
      <c r="IF4" s="130"/>
      <c r="IG4" s="131"/>
      <c r="IH4" s="131"/>
      <c r="II4" s="131"/>
    </row>
    <row r="5" spans="61:243" ht="20.85" customHeight="1" x14ac:dyDescent="0.8">
      <c r="BI5" s="54"/>
      <c r="BJ5" s="54"/>
      <c r="BK5" s="54"/>
      <c r="BL5" s="54"/>
      <c r="BM5" s="54"/>
      <c r="BN5" s="54"/>
      <c r="BO5" s="54"/>
      <c r="BP5" s="54"/>
      <c r="BQ5" s="54"/>
      <c r="BR5" s="54"/>
      <c r="BS5" s="54"/>
      <c r="BT5" s="54"/>
      <c r="BU5" s="54"/>
      <c r="BV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L5" s="132"/>
      <c r="DM5" s="132"/>
      <c r="DN5" s="130"/>
      <c r="DO5" s="131"/>
      <c r="DP5" s="131"/>
      <c r="DQ5" s="131"/>
      <c r="DY5" s="134" t="s">
        <v>88</v>
      </c>
      <c r="DZ5" s="134"/>
      <c r="EA5" s="134"/>
      <c r="EB5" s="134"/>
      <c r="EC5" s="134"/>
      <c r="ED5" s="134"/>
      <c r="EE5" s="134"/>
      <c r="EF5" s="134"/>
      <c r="EG5" s="134"/>
      <c r="EH5" s="134"/>
      <c r="EI5" s="134"/>
      <c r="EJ5" s="134"/>
      <c r="EK5" s="134"/>
      <c r="EL5" s="134"/>
      <c r="EM5" s="134"/>
      <c r="EN5" s="134"/>
      <c r="EO5" s="134"/>
      <c r="EP5" s="134"/>
      <c r="EQ5" s="134"/>
      <c r="ER5" s="134"/>
      <c r="ES5" s="134"/>
      <c r="ET5" s="134"/>
      <c r="EU5" s="134"/>
      <c r="EV5" s="134"/>
      <c r="EW5" s="134"/>
      <c r="EX5" s="134"/>
      <c r="EY5" s="134"/>
      <c r="EZ5" s="134"/>
      <c r="FA5" s="134"/>
      <c r="ID5" s="129"/>
      <c r="IE5" s="129"/>
      <c r="IF5" s="130"/>
      <c r="IG5" s="131"/>
      <c r="IH5" s="131"/>
      <c r="II5" s="131"/>
    </row>
    <row r="6" spans="61:243" ht="20.85" customHeight="1" x14ac:dyDescent="0.8">
      <c r="BI6" s="54"/>
      <c r="BJ6" s="54"/>
      <c r="BK6" s="54"/>
      <c r="BL6" s="54"/>
      <c r="BM6" s="54"/>
      <c r="BN6" s="54"/>
      <c r="BO6" s="54"/>
      <c r="BP6" s="54"/>
      <c r="BQ6" s="54"/>
      <c r="BR6" s="54"/>
      <c r="BS6" s="54"/>
      <c r="BT6" s="54"/>
      <c r="BU6" s="54"/>
      <c r="BV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L6" s="132"/>
      <c r="DM6" s="132"/>
      <c r="DN6" s="130"/>
      <c r="DO6" s="131"/>
      <c r="DP6" s="131"/>
      <c r="DQ6" s="131"/>
      <c r="DY6" s="134"/>
      <c r="DZ6" s="134"/>
      <c r="EA6" s="134"/>
      <c r="EB6" s="134"/>
      <c r="EC6" s="134"/>
      <c r="ED6" s="134"/>
      <c r="EE6" s="134"/>
      <c r="EF6" s="134"/>
      <c r="EG6" s="134"/>
      <c r="EH6" s="134"/>
      <c r="EI6" s="134"/>
      <c r="EJ6" s="134"/>
      <c r="EK6" s="134"/>
      <c r="EL6" s="134"/>
      <c r="EM6" s="134"/>
      <c r="EN6" s="134"/>
      <c r="EO6" s="134"/>
      <c r="EP6" s="134"/>
      <c r="EQ6" s="134"/>
      <c r="ER6" s="134"/>
      <c r="ES6" s="134"/>
      <c r="ET6" s="134"/>
      <c r="EU6" s="134"/>
      <c r="EV6" s="134"/>
      <c r="EW6" s="134"/>
      <c r="EX6" s="134"/>
      <c r="EY6" s="134"/>
      <c r="EZ6" s="134"/>
      <c r="FA6" s="134"/>
      <c r="ID6" s="129"/>
      <c r="IE6" s="129"/>
      <c r="IF6" s="130"/>
      <c r="IG6" s="131"/>
      <c r="IH6" s="131"/>
      <c r="II6" s="131"/>
    </row>
    <row r="7" spans="61:243" ht="20.85" customHeight="1" x14ac:dyDescent="0.8">
      <c r="DL7" s="132"/>
      <c r="DM7" s="132"/>
      <c r="DN7" s="130"/>
      <c r="DO7" s="131"/>
      <c r="DP7" s="131"/>
      <c r="DQ7" s="131"/>
      <c r="ID7" s="129"/>
      <c r="IE7" s="129"/>
      <c r="IF7" s="130"/>
      <c r="IG7" s="131"/>
      <c r="IH7" s="131"/>
      <c r="II7" s="131"/>
    </row>
    <row r="8" spans="61:243" ht="20.85" customHeight="1" x14ac:dyDescent="0.8">
      <c r="DL8" s="132"/>
      <c r="DM8" s="132"/>
      <c r="DN8" s="130"/>
      <c r="DO8" s="131"/>
      <c r="DP8" s="131"/>
      <c r="DQ8" s="131"/>
      <c r="DY8" s="62" t="s">
        <v>99</v>
      </c>
      <c r="ID8" s="129"/>
      <c r="IE8" s="129"/>
      <c r="IF8" s="130"/>
      <c r="IG8" s="131"/>
      <c r="IH8" s="131"/>
      <c r="II8" s="131"/>
    </row>
    <row r="9" spans="61:243" ht="20.85" customHeight="1" x14ac:dyDescent="0.8">
      <c r="DL9" s="132"/>
      <c r="DM9" s="132"/>
      <c r="DN9" s="130"/>
      <c r="DO9" s="131"/>
      <c r="DP9" s="131"/>
      <c r="DQ9" s="131"/>
      <c r="ID9" s="129"/>
      <c r="IE9" s="129"/>
      <c r="IF9" s="130"/>
      <c r="IG9" s="131"/>
      <c r="IH9" s="131"/>
      <c r="II9" s="131"/>
    </row>
    <row r="10" spans="61:243" ht="20.85" customHeight="1" x14ac:dyDescent="0.8">
      <c r="DL10" s="132"/>
      <c r="DM10" s="132"/>
      <c r="DN10" s="130"/>
      <c r="DO10" s="131"/>
      <c r="DP10" s="131"/>
      <c r="DQ10" s="131"/>
      <c r="ID10" s="129"/>
      <c r="IE10" s="129"/>
      <c r="IF10" s="130"/>
      <c r="IG10" s="131"/>
      <c r="IH10" s="131"/>
      <c r="II10" s="131"/>
    </row>
    <row r="11" spans="61:243" ht="20.85" customHeight="1" x14ac:dyDescent="0.8">
      <c r="DL11" s="132"/>
      <c r="DM11" s="132"/>
      <c r="DN11" s="130"/>
      <c r="DO11" s="131"/>
      <c r="DP11" s="131"/>
      <c r="DQ11" s="131"/>
      <c r="DY11" s="62" t="s">
        <v>54</v>
      </c>
      <c r="ID11" s="129"/>
      <c r="IE11" s="129"/>
      <c r="IF11" s="130"/>
      <c r="IG11" s="131"/>
      <c r="IH11" s="131"/>
      <c r="II11" s="131"/>
    </row>
    <row r="12" spans="61:243" ht="20.85" customHeight="1" x14ac:dyDescent="0.8">
      <c r="DL12" s="132"/>
      <c r="DM12" s="132"/>
      <c r="DN12" s="130"/>
      <c r="DO12" s="131"/>
      <c r="DP12" s="131"/>
      <c r="DQ12" s="131"/>
      <c r="ID12" s="129"/>
      <c r="IE12" s="129"/>
      <c r="IF12" s="130"/>
      <c r="IG12" s="131"/>
      <c r="IH12" s="131"/>
      <c r="II12" s="131"/>
    </row>
    <row r="13" spans="61:243" ht="20.85" customHeight="1" x14ac:dyDescent="0.8">
      <c r="DL13" s="132"/>
      <c r="DM13" s="132"/>
      <c r="DN13" s="130"/>
      <c r="DO13" s="131"/>
      <c r="DP13" s="131"/>
      <c r="DQ13" s="131"/>
      <c r="DY13" s="116">
        <v>1</v>
      </c>
      <c r="DZ13" s="116"/>
      <c r="EA13" s="120" t="s">
        <v>55</v>
      </c>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ID13" s="129"/>
      <c r="IE13" s="129"/>
      <c r="IF13" s="130"/>
      <c r="IG13" s="131"/>
      <c r="IH13" s="131"/>
      <c r="II13" s="131"/>
    </row>
    <row r="14" spans="61:243" ht="20.85" customHeight="1" x14ac:dyDescent="0.8">
      <c r="DL14" s="132"/>
      <c r="DM14" s="132"/>
      <c r="DN14" s="130"/>
      <c r="DO14" s="131"/>
      <c r="DP14" s="131"/>
      <c r="DQ14" s="131"/>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ID14" s="129"/>
      <c r="IE14" s="129"/>
      <c r="IF14" s="130"/>
      <c r="IG14" s="131"/>
      <c r="IH14" s="131"/>
      <c r="II14" s="131"/>
    </row>
    <row r="15" spans="61:243" ht="20.85" customHeight="1" x14ac:dyDescent="0.8">
      <c r="DL15" s="132"/>
      <c r="DM15" s="132"/>
      <c r="DN15" s="130"/>
      <c r="DO15" s="131"/>
      <c r="DP15" s="131"/>
      <c r="DQ15" s="131"/>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ID15" s="129"/>
      <c r="IE15" s="129"/>
      <c r="IF15" s="130"/>
      <c r="IG15" s="131"/>
      <c r="IH15" s="131"/>
      <c r="II15" s="131"/>
    </row>
    <row r="16" spans="61:243" ht="20.85" customHeight="1" x14ac:dyDescent="0.8">
      <c r="DL16" s="132"/>
      <c r="DM16" s="132"/>
      <c r="DN16" s="130"/>
      <c r="DO16" s="131"/>
      <c r="DP16" s="131"/>
      <c r="DQ16" s="131"/>
      <c r="DY16" s="116">
        <v>2</v>
      </c>
      <c r="DZ16" s="116">
        <v>2</v>
      </c>
      <c r="EA16" s="127" t="s">
        <v>56</v>
      </c>
      <c r="EB16" s="127"/>
      <c r="EC16" s="127"/>
      <c r="ED16" s="127"/>
      <c r="EE16" s="127"/>
      <c r="EF16" s="127"/>
      <c r="EG16" s="127"/>
      <c r="EH16" s="127"/>
      <c r="EI16" s="127"/>
      <c r="EJ16" s="127"/>
      <c r="EK16" s="127"/>
      <c r="EL16" s="127"/>
      <c r="EM16" s="127"/>
      <c r="EN16" s="127"/>
      <c r="EO16" s="127"/>
      <c r="EP16" s="127"/>
      <c r="EQ16" s="127"/>
      <c r="ER16" s="127"/>
      <c r="ES16" s="127"/>
      <c r="ET16" s="127"/>
      <c r="EU16" s="127"/>
      <c r="EV16" s="127"/>
      <c r="EW16" s="127"/>
      <c r="EX16" s="127"/>
      <c r="EY16" s="127"/>
      <c r="EZ16" s="127"/>
      <c r="FA16" s="127"/>
      <c r="FB16" s="127"/>
      <c r="FC16" s="127"/>
      <c r="FD16" s="127"/>
      <c r="FE16" s="127"/>
      <c r="FF16" s="127"/>
      <c r="FG16" s="127"/>
      <c r="FH16" s="127"/>
      <c r="FI16" s="127"/>
      <c r="FJ16" s="127"/>
      <c r="FK16" s="127"/>
      <c r="FL16" s="127"/>
      <c r="FM16" s="127"/>
      <c r="FN16" s="127"/>
      <c r="FO16" s="127"/>
      <c r="ID16" s="129"/>
      <c r="IE16" s="129"/>
      <c r="IF16" s="130"/>
      <c r="IG16" s="131"/>
      <c r="IH16" s="131"/>
      <c r="II16" s="131"/>
    </row>
    <row r="17" spans="13:243" ht="20.85" customHeight="1" x14ac:dyDescent="0.8">
      <c r="DL17" s="132"/>
      <c r="DM17" s="132"/>
      <c r="DN17" s="130"/>
      <c r="DO17" s="131"/>
      <c r="DP17" s="131"/>
      <c r="DQ17" s="131"/>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ID17" s="129"/>
      <c r="IE17" s="129"/>
      <c r="IF17" s="130"/>
      <c r="IG17" s="131"/>
      <c r="IH17" s="131"/>
      <c r="II17" s="131"/>
    </row>
    <row r="18" spans="13:243" ht="20.85" customHeight="1" x14ac:dyDescent="0.8">
      <c r="DL18" s="132"/>
      <c r="DM18" s="132"/>
      <c r="DN18" s="130"/>
      <c r="DO18" s="131"/>
      <c r="DP18" s="131"/>
      <c r="DQ18" s="131"/>
      <c r="DY18" s="116">
        <v>3</v>
      </c>
      <c r="DZ18" s="116">
        <v>3</v>
      </c>
      <c r="EA18" s="120" t="s">
        <v>87</v>
      </c>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ID18" s="129"/>
      <c r="IE18" s="129"/>
      <c r="IF18" s="130"/>
      <c r="IG18" s="131"/>
      <c r="IH18" s="131"/>
      <c r="II18" s="131"/>
    </row>
    <row r="19" spans="13:243" ht="20.85" customHeight="1" x14ac:dyDescent="0.8">
      <c r="DL19" s="132"/>
      <c r="DM19" s="132"/>
      <c r="DN19" s="130"/>
      <c r="DO19" s="131"/>
      <c r="DP19" s="131"/>
      <c r="DQ19" s="131"/>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ID19" s="129"/>
      <c r="IE19" s="129"/>
      <c r="IF19" s="130"/>
      <c r="IG19" s="131"/>
      <c r="IH19" s="131"/>
      <c r="II19" s="131"/>
    </row>
    <row r="20" spans="13:243" ht="20.85" customHeight="1" x14ac:dyDescent="0.8">
      <c r="DL20" s="132"/>
      <c r="DM20" s="132"/>
      <c r="DN20" s="130"/>
      <c r="DO20" s="131"/>
      <c r="DP20" s="131"/>
      <c r="DQ20" s="131"/>
      <c r="DY20" s="116">
        <v>4</v>
      </c>
      <c r="DZ20" s="116"/>
      <c r="EA20" s="127" t="s">
        <v>89</v>
      </c>
      <c r="EB20" s="127"/>
      <c r="EC20" s="127"/>
      <c r="ED20" s="127"/>
      <c r="EE20" s="127"/>
      <c r="EF20" s="127"/>
      <c r="EG20" s="127"/>
      <c r="EH20" s="127"/>
      <c r="EI20" s="127"/>
      <c r="EJ20" s="127"/>
      <c r="EK20" s="127"/>
      <c r="EL20" s="127"/>
      <c r="EM20" s="127"/>
      <c r="EN20" s="127"/>
      <c r="EO20" s="127"/>
      <c r="EP20" s="127"/>
      <c r="EQ20" s="127"/>
      <c r="ER20" s="127"/>
      <c r="ES20" s="127"/>
      <c r="ET20" s="127"/>
      <c r="EU20" s="127"/>
      <c r="EV20" s="127"/>
      <c r="EW20" s="127"/>
      <c r="EX20" s="127"/>
      <c r="EY20" s="127"/>
      <c r="EZ20" s="127"/>
      <c r="FA20" s="127"/>
      <c r="FB20" s="127"/>
      <c r="FC20" s="127"/>
      <c r="FD20" s="127"/>
      <c r="FE20" s="127"/>
      <c r="FF20" s="127"/>
      <c r="FG20" s="127"/>
      <c r="FH20" s="127"/>
      <c r="FI20" s="127"/>
      <c r="FJ20" s="127"/>
      <c r="FK20" s="127"/>
      <c r="FL20" s="127"/>
      <c r="FM20" s="127"/>
      <c r="FN20" s="127"/>
      <c r="FO20" s="127"/>
      <c r="ID20" s="129"/>
      <c r="IE20" s="129"/>
      <c r="IF20" s="130"/>
      <c r="IG20" s="131"/>
      <c r="IH20" s="131"/>
      <c r="II20" s="131"/>
    </row>
    <row r="21" spans="13:243" ht="20.85" customHeight="1" x14ac:dyDescent="0.8">
      <c r="DL21" s="132"/>
      <c r="DM21" s="132"/>
      <c r="DN21" s="130"/>
      <c r="DO21" s="131"/>
      <c r="DP21" s="131"/>
      <c r="DQ21" s="131"/>
      <c r="EA21" s="127"/>
      <c r="EB21" s="127"/>
      <c r="EC21" s="127"/>
      <c r="ED21" s="127"/>
      <c r="EE21" s="127"/>
      <c r="EF21" s="127"/>
      <c r="EG21" s="127"/>
      <c r="EH21" s="127"/>
      <c r="EI21" s="127"/>
      <c r="EJ21" s="127"/>
      <c r="EK21" s="127"/>
      <c r="EL21" s="127"/>
      <c r="EM21" s="127"/>
      <c r="EN21" s="127"/>
      <c r="EO21" s="127"/>
      <c r="EP21" s="127"/>
      <c r="EQ21" s="127"/>
      <c r="ER21" s="127"/>
      <c r="ES21" s="127"/>
      <c r="ET21" s="127"/>
      <c r="EU21" s="127"/>
      <c r="EV21" s="127"/>
      <c r="EW21" s="127"/>
      <c r="EX21" s="127"/>
      <c r="EY21" s="127"/>
      <c r="EZ21" s="127"/>
      <c r="FA21" s="127"/>
      <c r="FB21" s="127"/>
      <c r="FC21" s="127"/>
      <c r="FD21" s="127"/>
      <c r="FE21" s="127"/>
      <c r="FF21" s="127"/>
      <c r="FG21" s="127"/>
      <c r="FH21" s="127"/>
      <c r="FI21" s="127"/>
      <c r="FJ21" s="127"/>
      <c r="FK21" s="127"/>
      <c r="FL21" s="127"/>
      <c r="FM21" s="127"/>
      <c r="FN21" s="127"/>
      <c r="FO21" s="127"/>
      <c r="ID21" s="129"/>
      <c r="IE21" s="129"/>
      <c r="IF21" s="130"/>
      <c r="IG21" s="131"/>
      <c r="IH21" s="131"/>
      <c r="II21" s="131"/>
    </row>
    <row r="22" spans="13:243" ht="20.85" customHeight="1" x14ac:dyDescent="0.8">
      <c r="M22" s="115"/>
      <c r="N22" s="115"/>
      <c r="O22" s="115"/>
      <c r="P22" s="115"/>
      <c r="DL22" s="132"/>
      <c r="DM22" s="132"/>
      <c r="DN22" s="130"/>
      <c r="DO22" s="131"/>
      <c r="DP22" s="131"/>
      <c r="DQ22" s="131"/>
      <c r="EA22" s="127"/>
      <c r="EB22" s="127"/>
      <c r="EC22" s="127"/>
      <c r="ED22" s="127"/>
      <c r="EE22" s="127"/>
      <c r="EF22" s="127"/>
      <c r="EG22" s="127"/>
      <c r="EH22" s="127"/>
      <c r="EI22" s="127"/>
      <c r="EJ22" s="127"/>
      <c r="EK22" s="127"/>
      <c r="EL22" s="127"/>
      <c r="EM22" s="127"/>
      <c r="EN22" s="127"/>
      <c r="EO22" s="127"/>
      <c r="EP22" s="127"/>
      <c r="EQ22" s="127"/>
      <c r="ER22" s="127"/>
      <c r="ES22" s="127"/>
      <c r="ET22" s="127"/>
      <c r="EU22" s="127"/>
      <c r="EV22" s="127"/>
      <c r="EW22" s="127"/>
      <c r="EX22" s="127"/>
      <c r="EY22" s="127"/>
      <c r="EZ22" s="127"/>
      <c r="FA22" s="127"/>
      <c r="FB22" s="127"/>
      <c r="FC22" s="127"/>
      <c r="FD22" s="127"/>
      <c r="FE22" s="127"/>
      <c r="FF22" s="127"/>
      <c r="FG22" s="127"/>
      <c r="FH22" s="127"/>
      <c r="FI22" s="127"/>
      <c r="FJ22" s="127"/>
      <c r="FK22" s="127"/>
      <c r="FL22" s="127"/>
      <c r="FM22" s="127"/>
      <c r="FN22" s="127"/>
      <c r="FO22" s="127"/>
      <c r="ID22" s="129"/>
      <c r="IE22" s="129"/>
      <c r="IF22" s="130"/>
      <c r="IG22" s="131"/>
      <c r="IH22" s="131"/>
      <c r="II22" s="131"/>
    </row>
    <row r="23" spans="13:243" ht="20.85" customHeight="1" x14ac:dyDescent="0.8">
      <c r="DL23" s="132"/>
      <c r="DM23" s="132"/>
      <c r="DN23" s="130"/>
      <c r="DO23" s="131"/>
      <c r="DP23" s="131"/>
      <c r="DQ23" s="131"/>
      <c r="DY23" s="118">
        <v>5</v>
      </c>
      <c r="DZ23" s="118"/>
      <c r="EA23" s="127" t="s">
        <v>90</v>
      </c>
      <c r="EB23" s="127"/>
      <c r="EC23" s="127"/>
      <c r="ED23" s="127"/>
      <c r="EE23" s="127"/>
      <c r="EF23" s="127"/>
      <c r="EG23" s="127"/>
      <c r="EH23" s="127"/>
      <c r="EI23" s="127"/>
      <c r="EJ23" s="127"/>
      <c r="EK23" s="127"/>
      <c r="EL23" s="127"/>
      <c r="EM23" s="127"/>
      <c r="EN23" s="127"/>
      <c r="EO23" s="127"/>
      <c r="EP23" s="127"/>
      <c r="EQ23" s="127"/>
      <c r="ER23" s="127"/>
      <c r="ES23" s="127"/>
      <c r="ET23" s="127"/>
      <c r="EU23" s="127"/>
      <c r="EV23" s="127"/>
      <c r="EW23" s="127"/>
      <c r="EX23" s="127"/>
      <c r="EY23" s="127"/>
      <c r="EZ23" s="127"/>
      <c r="FA23" s="127"/>
      <c r="FB23" s="127"/>
      <c r="FC23" s="127"/>
      <c r="FD23" s="127"/>
      <c r="FE23" s="127"/>
      <c r="FF23" s="127"/>
      <c r="FG23" s="127"/>
      <c r="FH23" s="127"/>
      <c r="FI23" s="127"/>
      <c r="FJ23" s="127"/>
      <c r="FK23" s="127"/>
      <c r="FL23" s="52"/>
      <c r="FM23" s="52"/>
      <c r="FN23" s="52"/>
      <c r="FO23" s="52"/>
      <c r="ID23" s="129"/>
      <c r="IE23" s="129"/>
      <c r="IF23" s="130"/>
      <c r="IG23" s="131"/>
      <c r="IH23" s="131"/>
      <c r="II23" s="131"/>
    </row>
    <row r="24" spans="13:243" ht="20.85" customHeight="1" x14ac:dyDescent="0.8">
      <c r="DL24" s="132"/>
      <c r="DM24" s="132"/>
      <c r="DN24" s="130"/>
      <c r="DO24" s="131"/>
      <c r="DP24" s="131"/>
      <c r="DQ24" s="131"/>
      <c r="EA24" s="127"/>
      <c r="EB24" s="127"/>
      <c r="EC24" s="127"/>
      <c r="ED24" s="127"/>
      <c r="EE24" s="127"/>
      <c r="EF24" s="127"/>
      <c r="EG24" s="127"/>
      <c r="EH24" s="127"/>
      <c r="EI24" s="127"/>
      <c r="EJ24" s="127"/>
      <c r="EK24" s="127"/>
      <c r="EL24" s="127"/>
      <c r="EM24" s="127"/>
      <c r="EN24" s="127"/>
      <c r="EO24" s="127"/>
      <c r="EP24" s="127"/>
      <c r="EQ24" s="127"/>
      <c r="ER24" s="127"/>
      <c r="ES24" s="127"/>
      <c r="ET24" s="127"/>
      <c r="EU24" s="127"/>
      <c r="EV24" s="127"/>
      <c r="EW24" s="127"/>
      <c r="EX24" s="127"/>
      <c r="EY24" s="127"/>
      <c r="EZ24" s="127"/>
      <c r="FA24" s="127"/>
      <c r="FB24" s="127"/>
      <c r="FC24" s="127"/>
      <c r="FD24" s="127"/>
      <c r="FE24" s="127"/>
      <c r="FF24" s="127"/>
      <c r="FG24" s="127"/>
      <c r="FH24" s="127"/>
      <c r="FI24" s="127"/>
      <c r="FJ24" s="127"/>
      <c r="FK24" s="127"/>
      <c r="FL24" s="52"/>
      <c r="FM24" s="52"/>
      <c r="FN24" s="52"/>
      <c r="FO24" s="52"/>
      <c r="ID24" s="129"/>
      <c r="IE24" s="129"/>
      <c r="IF24" s="130"/>
      <c r="IG24" s="131"/>
      <c r="IH24" s="131"/>
      <c r="II24" s="131"/>
    </row>
    <row r="25" spans="13:243" ht="20.85" customHeight="1" x14ac:dyDescent="0.8">
      <c r="DL25" s="132"/>
      <c r="DM25" s="132"/>
      <c r="DN25" s="130"/>
      <c r="DO25" s="131"/>
      <c r="DP25" s="131"/>
      <c r="DQ25" s="131"/>
      <c r="EA25" s="127"/>
      <c r="EB25" s="127"/>
      <c r="EC25" s="127"/>
      <c r="ED25" s="127"/>
      <c r="EE25" s="127"/>
      <c r="EF25" s="127"/>
      <c r="EG25" s="127"/>
      <c r="EH25" s="127"/>
      <c r="EI25" s="127"/>
      <c r="EJ25" s="127"/>
      <c r="EK25" s="127"/>
      <c r="EL25" s="127"/>
      <c r="EM25" s="127"/>
      <c r="EN25" s="127"/>
      <c r="EO25" s="127"/>
      <c r="EP25" s="127"/>
      <c r="EQ25" s="127"/>
      <c r="ER25" s="127"/>
      <c r="ES25" s="127"/>
      <c r="ET25" s="127"/>
      <c r="EU25" s="127"/>
      <c r="EV25" s="127"/>
      <c r="EW25" s="127"/>
      <c r="EX25" s="127"/>
      <c r="EY25" s="127"/>
      <c r="EZ25" s="127"/>
      <c r="FA25" s="127"/>
      <c r="FB25" s="127"/>
      <c r="FC25" s="127"/>
      <c r="FD25" s="127"/>
      <c r="FE25" s="127"/>
      <c r="FF25" s="127"/>
      <c r="FG25" s="127"/>
      <c r="FH25" s="127"/>
      <c r="FI25" s="127"/>
      <c r="FJ25" s="127"/>
      <c r="FK25" s="127"/>
      <c r="FL25" s="52"/>
      <c r="FM25" s="52"/>
      <c r="FN25" s="52"/>
      <c r="FO25" s="52"/>
      <c r="ID25" s="129"/>
      <c r="IE25" s="129"/>
      <c r="IF25" s="130"/>
      <c r="IG25" s="131"/>
      <c r="IH25" s="131"/>
      <c r="II25" s="131"/>
    </row>
    <row r="26" spans="13:243" ht="20.85" customHeight="1" x14ac:dyDescent="0.8">
      <c r="DL26" s="132"/>
      <c r="DM26" s="132"/>
      <c r="DN26" s="130"/>
      <c r="DO26" s="131"/>
      <c r="DP26" s="131"/>
      <c r="DQ26" s="131"/>
      <c r="EA26" s="127"/>
      <c r="EB26" s="127"/>
      <c r="EC26" s="127"/>
      <c r="ED26" s="127"/>
      <c r="EE26" s="127"/>
      <c r="EF26" s="127"/>
      <c r="EG26" s="127"/>
      <c r="EH26" s="127"/>
      <c r="EI26" s="127"/>
      <c r="EJ26" s="127"/>
      <c r="EK26" s="127"/>
      <c r="EL26" s="127"/>
      <c r="EM26" s="127"/>
      <c r="EN26" s="127"/>
      <c r="EO26" s="127"/>
      <c r="EP26" s="127"/>
      <c r="EQ26" s="127"/>
      <c r="ER26" s="127"/>
      <c r="ES26" s="127"/>
      <c r="ET26" s="127"/>
      <c r="EU26" s="127"/>
      <c r="EV26" s="127"/>
      <c r="EW26" s="127"/>
      <c r="EX26" s="127"/>
      <c r="EY26" s="127"/>
      <c r="EZ26" s="127"/>
      <c r="FA26" s="127"/>
      <c r="FB26" s="127"/>
      <c r="FC26" s="127"/>
      <c r="FD26" s="127"/>
      <c r="FE26" s="127"/>
      <c r="FF26" s="127"/>
      <c r="FG26" s="127"/>
      <c r="FH26" s="127"/>
      <c r="FI26" s="127"/>
      <c r="FJ26" s="127"/>
      <c r="FK26" s="127"/>
      <c r="FL26" s="52"/>
      <c r="FM26" s="52"/>
      <c r="FN26" s="52"/>
      <c r="FO26" s="52"/>
      <c r="ID26" s="129"/>
      <c r="IE26" s="129"/>
      <c r="IF26" s="130"/>
      <c r="IG26" s="131"/>
      <c r="IH26" s="131"/>
      <c r="II26" s="131"/>
    </row>
    <row r="27" spans="13:243" ht="20.85" customHeight="1" x14ac:dyDescent="0.8">
      <c r="DL27" s="132"/>
      <c r="DM27" s="132"/>
      <c r="DN27" s="130"/>
      <c r="DO27" s="131"/>
      <c r="DP27" s="131"/>
      <c r="DQ27" s="131"/>
      <c r="EA27" s="127"/>
      <c r="EB27" s="127"/>
      <c r="EC27" s="127"/>
      <c r="ED27" s="127"/>
      <c r="EE27" s="127"/>
      <c r="EF27" s="127"/>
      <c r="EG27" s="127"/>
      <c r="EH27" s="127"/>
      <c r="EI27" s="127"/>
      <c r="EJ27" s="127"/>
      <c r="EK27" s="127"/>
      <c r="EL27" s="127"/>
      <c r="EM27" s="127"/>
      <c r="EN27" s="127"/>
      <c r="EO27" s="127"/>
      <c r="EP27" s="127"/>
      <c r="EQ27" s="127"/>
      <c r="ER27" s="127"/>
      <c r="ES27" s="127"/>
      <c r="ET27" s="127"/>
      <c r="EU27" s="127"/>
      <c r="EV27" s="127"/>
      <c r="EW27" s="127"/>
      <c r="EX27" s="127"/>
      <c r="EY27" s="127"/>
      <c r="EZ27" s="127"/>
      <c r="FA27" s="127"/>
      <c r="FB27" s="127"/>
      <c r="FC27" s="127"/>
      <c r="FD27" s="127"/>
      <c r="FE27" s="127"/>
      <c r="FF27" s="127"/>
      <c r="FG27" s="127"/>
      <c r="FH27" s="127"/>
      <c r="FI27" s="127"/>
      <c r="FJ27" s="127"/>
      <c r="FK27" s="127"/>
      <c r="ID27" s="129"/>
      <c r="IE27" s="129"/>
      <c r="IF27" s="130"/>
      <c r="IG27" s="131"/>
      <c r="IH27" s="131"/>
      <c r="II27" s="131"/>
    </row>
    <row r="28" spans="13:243" ht="20.85" customHeight="1" x14ac:dyDescent="0.8">
      <c r="EA28" s="127"/>
      <c r="EB28" s="127"/>
      <c r="EC28" s="127"/>
      <c r="ED28" s="127"/>
      <c r="EE28" s="127"/>
      <c r="EF28" s="127"/>
      <c r="EG28" s="127"/>
      <c r="EH28" s="127"/>
      <c r="EI28" s="127"/>
      <c r="EJ28" s="127"/>
      <c r="EK28" s="127"/>
      <c r="EL28" s="127"/>
      <c r="EM28" s="127"/>
      <c r="EN28" s="127"/>
      <c r="EO28" s="127"/>
      <c r="EP28" s="127"/>
      <c r="EQ28" s="127"/>
      <c r="ER28" s="127"/>
      <c r="ES28" s="127"/>
      <c r="ET28" s="127"/>
      <c r="EU28" s="127"/>
      <c r="EV28" s="127"/>
      <c r="EW28" s="127"/>
      <c r="EX28" s="127"/>
      <c r="EY28" s="127"/>
      <c r="EZ28" s="127"/>
      <c r="FA28" s="127"/>
      <c r="FB28" s="127"/>
      <c r="FC28" s="127"/>
      <c r="FD28" s="127"/>
      <c r="FE28" s="127"/>
      <c r="FF28" s="127"/>
      <c r="FG28" s="127"/>
      <c r="FH28" s="127"/>
      <c r="FI28" s="127"/>
      <c r="FJ28" s="127"/>
      <c r="FK28" s="127"/>
    </row>
    <row r="29" spans="13:243" ht="20.85" customHeight="1" x14ac:dyDescent="0.8">
      <c r="DL29" s="133" t="s">
        <v>14</v>
      </c>
      <c r="DM29" s="133"/>
      <c r="DN29" s="133"/>
      <c r="DO29" s="133"/>
      <c r="DP29" s="133"/>
      <c r="DQ29" s="133"/>
      <c r="DY29" s="118">
        <v>6</v>
      </c>
      <c r="DZ29" s="118"/>
      <c r="EA29" s="127" t="s">
        <v>91</v>
      </c>
      <c r="EB29" s="127"/>
      <c r="EC29" s="127"/>
      <c r="ED29" s="127"/>
      <c r="EE29" s="127"/>
      <c r="EF29" s="127"/>
      <c r="EG29" s="127"/>
      <c r="EH29" s="127"/>
      <c r="EI29" s="127"/>
      <c r="EJ29" s="127"/>
      <c r="EK29" s="127"/>
      <c r="EL29" s="127"/>
      <c r="EM29" s="127"/>
      <c r="EN29" s="127"/>
      <c r="EO29" s="127"/>
      <c r="EP29" s="127"/>
      <c r="EQ29" s="127"/>
      <c r="ER29" s="127"/>
      <c r="ES29" s="127"/>
      <c r="ET29" s="127"/>
      <c r="EU29" s="127"/>
      <c r="EV29" s="127"/>
      <c r="EW29" s="127"/>
      <c r="EX29" s="127"/>
      <c r="EY29" s="127"/>
      <c r="EZ29" s="127"/>
      <c r="FA29" s="127"/>
      <c r="FB29" s="127"/>
      <c r="FC29" s="127"/>
      <c r="FD29" s="127"/>
      <c r="FE29" s="127"/>
      <c r="FF29" s="127"/>
      <c r="FG29" s="127"/>
      <c r="FH29" s="127"/>
      <c r="FI29" s="127"/>
      <c r="FJ29" s="127"/>
      <c r="FK29" s="127"/>
      <c r="ID29" s="124" t="s">
        <v>14</v>
      </c>
      <c r="IE29" s="124"/>
      <c r="IF29" s="124"/>
      <c r="IG29" s="124"/>
      <c r="IH29" s="124"/>
      <c r="II29" s="124"/>
    </row>
    <row r="30" spans="13:243" ht="20.85" customHeight="1" x14ac:dyDescent="0.8">
      <c r="DL30" s="133"/>
      <c r="DM30" s="133"/>
      <c r="DN30" s="133"/>
      <c r="DO30" s="133"/>
      <c r="DP30" s="133"/>
      <c r="DQ30" s="133"/>
      <c r="EA30" s="127"/>
      <c r="EB30" s="127"/>
      <c r="EC30" s="127"/>
      <c r="ED30" s="127"/>
      <c r="EE30" s="127"/>
      <c r="EF30" s="127"/>
      <c r="EG30" s="127"/>
      <c r="EH30" s="127"/>
      <c r="EI30" s="127"/>
      <c r="EJ30" s="127"/>
      <c r="EK30" s="127"/>
      <c r="EL30" s="127"/>
      <c r="EM30" s="127"/>
      <c r="EN30" s="127"/>
      <c r="EO30" s="127"/>
      <c r="EP30" s="127"/>
      <c r="EQ30" s="127"/>
      <c r="ER30" s="127"/>
      <c r="ES30" s="127"/>
      <c r="ET30" s="127"/>
      <c r="EU30" s="127"/>
      <c r="EV30" s="127"/>
      <c r="EW30" s="127"/>
      <c r="EX30" s="127"/>
      <c r="EY30" s="127"/>
      <c r="EZ30" s="127"/>
      <c r="FA30" s="127"/>
      <c r="FB30" s="127"/>
      <c r="FC30" s="127"/>
      <c r="FD30" s="127"/>
      <c r="FE30" s="127"/>
      <c r="FF30" s="127"/>
      <c r="FG30" s="127"/>
      <c r="FH30" s="127"/>
      <c r="FI30" s="127"/>
      <c r="FJ30" s="127"/>
      <c r="FK30" s="127"/>
      <c r="ID30" s="124"/>
      <c r="IE30" s="124"/>
      <c r="IF30" s="124"/>
      <c r="IG30" s="124"/>
      <c r="IH30" s="124"/>
      <c r="II30" s="124"/>
    </row>
    <row r="31" spans="13:243" ht="20.85" customHeight="1" x14ac:dyDescent="0.8">
      <c r="DL31" s="133"/>
      <c r="DM31" s="133"/>
      <c r="DN31" s="133"/>
      <c r="DO31" s="133"/>
      <c r="DP31" s="133"/>
      <c r="DQ31" s="133"/>
      <c r="EA31" s="127"/>
      <c r="EB31" s="127"/>
      <c r="EC31" s="127"/>
      <c r="ED31" s="127"/>
      <c r="EE31" s="127"/>
      <c r="EF31" s="127"/>
      <c r="EG31" s="127"/>
      <c r="EH31" s="127"/>
      <c r="EI31" s="127"/>
      <c r="EJ31" s="127"/>
      <c r="EK31" s="127"/>
      <c r="EL31" s="127"/>
      <c r="EM31" s="127"/>
      <c r="EN31" s="127"/>
      <c r="EO31" s="127"/>
      <c r="EP31" s="127"/>
      <c r="EQ31" s="127"/>
      <c r="ER31" s="127"/>
      <c r="ES31" s="127"/>
      <c r="ET31" s="127"/>
      <c r="EU31" s="127"/>
      <c r="EV31" s="127"/>
      <c r="EW31" s="127"/>
      <c r="EX31" s="127"/>
      <c r="EY31" s="127"/>
      <c r="EZ31" s="127"/>
      <c r="FA31" s="127"/>
      <c r="FB31" s="127"/>
      <c r="FC31" s="127"/>
      <c r="FD31" s="127"/>
      <c r="FE31" s="127"/>
      <c r="FF31" s="127"/>
      <c r="FG31" s="127"/>
      <c r="FH31" s="127"/>
      <c r="FI31" s="127"/>
      <c r="FJ31" s="127"/>
      <c r="FK31" s="127"/>
      <c r="ID31" s="124"/>
      <c r="IE31" s="124"/>
      <c r="IF31" s="124"/>
      <c r="IG31" s="124"/>
      <c r="IH31" s="124"/>
      <c r="II31" s="124"/>
    </row>
    <row r="32" spans="13:243" ht="20.85" customHeight="1" x14ac:dyDescent="0.8">
      <c r="DL32" s="133"/>
      <c r="DM32" s="133"/>
      <c r="DN32" s="133"/>
      <c r="DO32" s="133"/>
      <c r="DP32" s="133"/>
      <c r="DQ32" s="133"/>
      <c r="EA32" s="127"/>
      <c r="EB32" s="127"/>
      <c r="EC32" s="127"/>
      <c r="ED32" s="127"/>
      <c r="EE32" s="127"/>
      <c r="EF32" s="127"/>
      <c r="EG32" s="127"/>
      <c r="EH32" s="127"/>
      <c r="EI32" s="127"/>
      <c r="EJ32" s="127"/>
      <c r="EK32" s="127"/>
      <c r="EL32" s="127"/>
      <c r="EM32" s="127"/>
      <c r="EN32" s="127"/>
      <c r="EO32" s="127"/>
      <c r="EP32" s="127"/>
      <c r="EQ32" s="127"/>
      <c r="ER32" s="127"/>
      <c r="ES32" s="127"/>
      <c r="ET32" s="127"/>
      <c r="EU32" s="127"/>
      <c r="EV32" s="127"/>
      <c r="EW32" s="127"/>
      <c r="EX32" s="127"/>
      <c r="EY32" s="127"/>
      <c r="EZ32" s="127"/>
      <c r="FA32" s="127"/>
      <c r="FB32" s="127"/>
      <c r="FC32" s="127"/>
      <c r="FD32" s="127"/>
      <c r="FE32" s="127"/>
      <c r="FF32" s="127"/>
      <c r="FG32" s="127"/>
      <c r="FH32" s="127"/>
      <c r="FI32" s="127"/>
      <c r="FJ32" s="127"/>
      <c r="FK32" s="127"/>
      <c r="ID32" s="124"/>
      <c r="IE32" s="124"/>
      <c r="IF32" s="124"/>
      <c r="IG32" s="124"/>
      <c r="IH32" s="124"/>
      <c r="II32" s="124"/>
    </row>
    <row r="33" spans="28:243" ht="20.85" customHeight="1" x14ac:dyDescent="0.8">
      <c r="DL33" s="125" t="s">
        <v>15</v>
      </c>
      <c r="DM33" s="125"/>
      <c r="DN33" s="125"/>
      <c r="DO33" s="125"/>
      <c r="DP33" s="125"/>
      <c r="DQ33" s="125"/>
      <c r="EA33" s="127"/>
      <c r="EB33" s="127"/>
      <c r="EC33" s="127"/>
      <c r="ED33" s="127"/>
      <c r="EE33" s="127"/>
      <c r="EF33" s="127"/>
      <c r="EG33" s="127"/>
      <c r="EH33" s="127"/>
      <c r="EI33" s="127"/>
      <c r="EJ33" s="127"/>
      <c r="EK33" s="127"/>
      <c r="EL33" s="127"/>
      <c r="EM33" s="127"/>
      <c r="EN33" s="127"/>
      <c r="EO33" s="127"/>
      <c r="EP33" s="127"/>
      <c r="EQ33" s="127"/>
      <c r="ER33" s="127"/>
      <c r="ES33" s="127"/>
      <c r="ET33" s="127"/>
      <c r="EU33" s="127"/>
      <c r="EV33" s="127"/>
      <c r="EW33" s="127"/>
      <c r="EX33" s="127"/>
      <c r="EY33" s="127"/>
      <c r="EZ33" s="127"/>
      <c r="FA33" s="127"/>
      <c r="FB33" s="127"/>
      <c r="FC33" s="127"/>
      <c r="FD33" s="127"/>
      <c r="FE33" s="127"/>
      <c r="FF33" s="127"/>
      <c r="FG33" s="127"/>
      <c r="FH33" s="127"/>
      <c r="FI33" s="127"/>
      <c r="FJ33" s="127"/>
      <c r="FK33" s="127"/>
      <c r="ID33" s="125" t="s">
        <v>15</v>
      </c>
      <c r="IE33" s="125"/>
      <c r="IF33" s="125"/>
      <c r="IG33" s="125"/>
      <c r="IH33" s="125"/>
      <c r="II33" s="125"/>
    </row>
    <row r="34" spans="28:243" ht="20.85" customHeight="1" x14ac:dyDescent="0.8">
      <c r="DL34" s="125"/>
      <c r="DM34" s="125"/>
      <c r="DN34" s="125"/>
      <c r="DO34" s="125"/>
      <c r="DP34" s="125"/>
      <c r="DQ34" s="125"/>
      <c r="ID34" s="125"/>
      <c r="IE34" s="125"/>
      <c r="IF34" s="125"/>
      <c r="IG34" s="125"/>
      <c r="IH34" s="125"/>
      <c r="II34" s="125"/>
    </row>
    <row r="35" spans="28:243" ht="20.85" customHeight="1" x14ac:dyDescent="0.8">
      <c r="DL35" s="125"/>
      <c r="DM35" s="125"/>
      <c r="DN35" s="125"/>
      <c r="DO35" s="125"/>
      <c r="DP35" s="125"/>
      <c r="DQ35" s="125"/>
      <c r="ID35" s="125"/>
      <c r="IE35" s="125"/>
      <c r="IF35" s="125"/>
      <c r="IG35" s="125"/>
      <c r="IH35" s="125"/>
      <c r="II35" s="125"/>
    </row>
    <row r="36" spans="28:243" ht="20.85" customHeight="1" x14ac:dyDescent="0.8">
      <c r="DL36" s="125"/>
      <c r="DM36" s="125"/>
      <c r="DN36" s="125"/>
      <c r="DO36" s="125"/>
      <c r="DP36" s="125"/>
      <c r="DQ36" s="125"/>
      <c r="ID36" s="125"/>
      <c r="IE36" s="125"/>
      <c r="IF36" s="125"/>
      <c r="IG36" s="125"/>
      <c r="IH36" s="125"/>
      <c r="II36" s="125"/>
    </row>
    <row r="37" spans="28:243" ht="20.85" customHeight="1" x14ac:dyDescent="0.8">
      <c r="DL37" s="125"/>
      <c r="DM37" s="125"/>
      <c r="DN37" s="125"/>
      <c r="DO37" s="125"/>
      <c r="DP37" s="125"/>
      <c r="DQ37" s="125"/>
      <c r="DY37" s="62" t="s">
        <v>97</v>
      </c>
      <c r="ID37" s="125"/>
      <c r="IE37" s="125"/>
      <c r="IF37" s="125"/>
      <c r="IG37" s="125"/>
      <c r="IH37" s="125"/>
      <c r="II37" s="125"/>
    </row>
    <row r="38" spans="28:243" ht="20.85" customHeight="1" x14ac:dyDescent="0.8">
      <c r="DL38" s="123" t="s">
        <v>16</v>
      </c>
      <c r="DM38" s="123"/>
      <c r="DN38" s="123"/>
      <c r="DO38" s="123"/>
      <c r="DP38" s="123"/>
      <c r="DQ38" s="123"/>
      <c r="ID38" s="123" t="s">
        <v>16</v>
      </c>
      <c r="IE38" s="123"/>
      <c r="IF38" s="123"/>
      <c r="IG38" s="123"/>
      <c r="IH38" s="123"/>
      <c r="II38" s="123"/>
    </row>
    <row r="39" spans="28:243" ht="20.85" customHeight="1" x14ac:dyDescent="0.8">
      <c r="DL39" s="122">
        <v>37519</v>
      </c>
      <c r="DM39" s="122"/>
      <c r="DN39" s="122"/>
      <c r="DO39" s="122"/>
      <c r="DP39" s="122"/>
      <c r="DQ39" s="122"/>
      <c r="DY39" s="118">
        <v>7</v>
      </c>
      <c r="DZ39" s="118"/>
      <c r="EA39" s="120" t="s">
        <v>96</v>
      </c>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ID39" s="122">
        <v>37519</v>
      </c>
      <c r="IE39" s="122"/>
      <c r="IF39" s="122"/>
      <c r="IG39" s="122"/>
      <c r="IH39" s="122"/>
      <c r="II39" s="122"/>
    </row>
    <row r="40" spans="28:243" ht="20.85" customHeight="1" x14ac:dyDescent="0.8">
      <c r="DL40" s="123" t="s">
        <v>8</v>
      </c>
      <c r="DM40" s="123"/>
      <c r="DN40" s="123"/>
      <c r="DO40" s="123"/>
      <c r="DP40" s="123"/>
      <c r="DQ40" s="123"/>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ID40" s="123" t="s">
        <v>8</v>
      </c>
      <c r="IE40" s="123"/>
      <c r="IF40" s="123"/>
      <c r="IG40" s="123"/>
      <c r="IH40" s="123"/>
      <c r="II40" s="123"/>
    </row>
    <row r="41" spans="28:243" ht="20.85" customHeight="1" x14ac:dyDescent="0.8">
      <c r="DG41" s="59"/>
      <c r="DH41" s="59"/>
      <c r="DL41" s="111" t="s">
        <v>10</v>
      </c>
      <c r="DM41" s="111"/>
      <c r="DN41" s="111"/>
      <c r="DO41" s="111"/>
      <c r="DP41" s="111"/>
      <c r="DQ41" s="111"/>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HY41" s="59"/>
      <c r="HZ41" s="59"/>
      <c r="ID41" s="111" t="s">
        <v>10</v>
      </c>
      <c r="IE41" s="111"/>
      <c r="IF41" s="111"/>
      <c r="IG41" s="111"/>
      <c r="IH41" s="111"/>
      <c r="II41" s="111"/>
    </row>
    <row r="42" spans="28:243" ht="20.85" customHeight="1" x14ac:dyDescent="0.8">
      <c r="DG42" s="59"/>
      <c r="DH42" s="59"/>
      <c r="DL42" s="110" t="s">
        <v>9</v>
      </c>
      <c r="DM42" s="110"/>
      <c r="DN42" s="110"/>
      <c r="DO42" s="110"/>
      <c r="DP42" s="110"/>
      <c r="DQ42" s="110"/>
      <c r="DY42" s="118">
        <v>8</v>
      </c>
      <c r="DZ42" s="118"/>
      <c r="EA42" s="135" t="s">
        <v>94</v>
      </c>
      <c r="EB42" s="135"/>
      <c r="EC42" s="135"/>
      <c r="ED42" s="135"/>
      <c r="EE42" s="135"/>
      <c r="EF42" s="135"/>
      <c r="EG42" s="135"/>
      <c r="EH42" s="135"/>
      <c r="EI42" s="135"/>
      <c r="EJ42" s="135"/>
      <c r="EK42" s="135"/>
      <c r="EL42" s="135"/>
      <c r="EM42" s="135"/>
      <c r="EN42" s="135"/>
      <c r="EO42" s="135"/>
      <c r="EP42" s="135"/>
      <c r="EQ42" s="135"/>
      <c r="ER42" s="135"/>
      <c r="ES42" s="135"/>
      <c r="ET42" s="135"/>
      <c r="EU42" s="135"/>
      <c r="EV42" s="135"/>
      <c r="EW42" s="135"/>
      <c r="EX42" s="135"/>
      <c r="EY42" s="135"/>
      <c r="EZ42" s="135"/>
      <c r="FA42" s="135"/>
      <c r="FB42" s="135"/>
      <c r="FC42" s="135"/>
      <c r="FD42" s="135"/>
      <c r="FE42" s="135"/>
      <c r="FF42" s="135"/>
      <c r="FG42" s="135"/>
      <c r="FH42" s="135"/>
      <c r="FI42" s="135"/>
      <c r="FJ42" s="135"/>
      <c r="FK42" s="135"/>
      <c r="FL42" s="135"/>
      <c r="HY42" s="59"/>
      <c r="HZ42" s="59"/>
      <c r="ID42" s="110" t="s">
        <v>9</v>
      </c>
      <c r="IE42" s="110"/>
      <c r="IF42" s="110"/>
      <c r="IG42" s="110"/>
      <c r="IH42" s="110"/>
      <c r="II42" s="110"/>
    </row>
    <row r="43" spans="28:243" ht="20.85" customHeight="1" x14ac:dyDescent="0.8">
      <c r="DL43" s="111" t="s">
        <v>11</v>
      </c>
      <c r="DM43" s="111"/>
      <c r="DN43" s="111"/>
      <c r="DO43" s="111"/>
      <c r="DP43" s="111"/>
      <c r="DQ43" s="111"/>
      <c r="EA43" s="135"/>
      <c r="EB43" s="135"/>
      <c r="EC43" s="135"/>
      <c r="ED43" s="135"/>
      <c r="EE43" s="135"/>
      <c r="EF43" s="135"/>
      <c r="EG43" s="135"/>
      <c r="EH43" s="135"/>
      <c r="EI43" s="135"/>
      <c r="EJ43" s="135"/>
      <c r="EK43" s="135"/>
      <c r="EL43" s="135"/>
      <c r="EM43" s="135"/>
      <c r="EN43" s="135"/>
      <c r="EO43" s="135"/>
      <c r="EP43" s="135"/>
      <c r="EQ43" s="135"/>
      <c r="ER43" s="135"/>
      <c r="ES43" s="135"/>
      <c r="ET43" s="135"/>
      <c r="EU43" s="135"/>
      <c r="EV43" s="135"/>
      <c r="EW43" s="135"/>
      <c r="EX43" s="135"/>
      <c r="EY43" s="135"/>
      <c r="EZ43" s="135"/>
      <c r="FA43" s="135"/>
      <c r="FB43" s="135"/>
      <c r="FC43" s="135"/>
      <c r="FD43" s="135"/>
      <c r="FE43" s="135"/>
      <c r="FF43" s="135"/>
      <c r="FG43" s="135"/>
      <c r="FH43" s="135"/>
      <c r="FI43" s="135"/>
      <c r="FJ43" s="135"/>
      <c r="FK43" s="135"/>
      <c r="FL43" s="135"/>
      <c r="ID43" s="111" t="s">
        <v>11</v>
      </c>
      <c r="IE43" s="111"/>
      <c r="IF43" s="111"/>
      <c r="IG43" s="111"/>
      <c r="IH43" s="111"/>
      <c r="II43" s="111"/>
    </row>
    <row r="44" spans="28:243" ht="20.85" customHeight="1" x14ac:dyDescent="0.8">
      <c r="DL44" s="112" t="s">
        <v>12</v>
      </c>
      <c r="DM44" s="112"/>
      <c r="DN44" s="112" t="s">
        <v>13</v>
      </c>
      <c r="DO44" s="112"/>
      <c r="DP44" s="112"/>
      <c r="DQ44" s="112"/>
      <c r="DY44" s="118">
        <v>9</v>
      </c>
      <c r="DZ44" s="118"/>
      <c r="EA44" s="120" t="s">
        <v>96</v>
      </c>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ID44" s="112" t="s">
        <v>12</v>
      </c>
      <c r="IE44" s="112"/>
      <c r="IF44" s="112" t="s">
        <v>13</v>
      </c>
      <c r="IG44" s="112"/>
      <c r="IH44" s="112"/>
      <c r="II44" s="112"/>
    </row>
    <row r="45" spans="28:243" ht="20.85" customHeight="1" x14ac:dyDescent="0.8">
      <c r="AB45" s="115"/>
      <c r="AC45" s="115"/>
      <c r="AD45" s="115"/>
      <c r="AE45" s="115"/>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row>
    <row r="46" spans="28:243" ht="20.85" customHeight="1" x14ac:dyDescent="0.8">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row>
    <row r="47" spans="28:243" ht="20.85" customHeight="1" x14ac:dyDescent="0.8">
      <c r="DL47" s="60"/>
      <c r="DM47" s="60"/>
      <c r="DN47" s="60"/>
      <c r="DO47" s="60"/>
      <c r="DP47" s="60"/>
      <c r="DQ47" s="60"/>
      <c r="ID47" s="60"/>
      <c r="IE47" s="60"/>
      <c r="IF47" s="60"/>
      <c r="IG47" s="60"/>
      <c r="IH47" s="60"/>
      <c r="II47" s="60"/>
    </row>
    <row r="48" spans="28:243" ht="20.85" customHeight="1" x14ac:dyDescent="0.8">
      <c r="DL48" s="60"/>
      <c r="DM48" s="60"/>
      <c r="DN48" s="60"/>
      <c r="DO48" s="60"/>
      <c r="DP48" s="60"/>
      <c r="DQ48" s="60"/>
      <c r="ID48" s="60"/>
      <c r="IE48" s="60"/>
      <c r="IF48" s="60"/>
      <c r="IG48" s="60"/>
      <c r="IH48" s="60"/>
      <c r="II48" s="60"/>
    </row>
    <row r="49" spans="42:243" ht="20.85" customHeight="1" x14ac:dyDescent="0.8">
      <c r="DL49" s="60"/>
      <c r="DM49" s="60"/>
      <c r="DN49" s="60"/>
      <c r="DO49" s="60"/>
      <c r="DP49" s="60"/>
      <c r="DQ49" s="60"/>
      <c r="ID49" s="60"/>
      <c r="IE49" s="60"/>
      <c r="IF49" s="60"/>
      <c r="IG49" s="60"/>
      <c r="IH49" s="60"/>
      <c r="II49" s="60"/>
    </row>
    <row r="50" spans="42:243" ht="20.85" customHeight="1" x14ac:dyDescent="0.8">
      <c r="DL50" s="60"/>
      <c r="DM50" s="60"/>
      <c r="DN50" s="60"/>
      <c r="DO50" s="60"/>
      <c r="DP50" s="60"/>
      <c r="DQ50" s="60"/>
      <c r="ID50" s="60"/>
      <c r="IE50" s="60"/>
      <c r="IF50" s="60"/>
      <c r="IG50" s="60"/>
      <c r="IH50" s="60"/>
      <c r="II50" s="60"/>
    </row>
    <row r="51" spans="42:243" ht="20.85" customHeight="1" x14ac:dyDescent="0.8">
      <c r="DL51" s="60"/>
      <c r="DM51" s="60"/>
      <c r="DN51" s="60"/>
      <c r="DO51" s="60"/>
      <c r="DP51" s="60"/>
      <c r="DQ51" s="60"/>
      <c r="ID51" s="60"/>
      <c r="IE51" s="60"/>
      <c r="IF51" s="60"/>
      <c r="IG51" s="60"/>
      <c r="IH51" s="60"/>
      <c r="II51" s="60"/>
    </row>
    <row r="52" spans="42:243" ht="20.85" customHeight="1" x14ac:dyDescent="0.8">
      <c r="DL52" s="60"/>
      <c r="DM52" s="60"/>
      <c r="DN52" s="60"/>
      <c r="DO52" s="60"/>
      <c r="DP52" s="60"/>
      <c r="DQ52" s="60"/>
      <c r="ID52" s="60"/>
      <c r="IE52" s="60"/>
      <c r="IF52" s="60"/>
      <c r="IG52" s="60"/>
      <c r="IH52" s="60"/>
      <c r="II52" s="60"/>
    </row>
    <row r="53" spans="42:243" ht="20.85" customHeight="1" x14ac:dyDescent="0.8">
      <c r="DL53" s="60"/>
      <c r="DM53" s="60"/>
      <c r="DN53" s="60"/>
      <c r="DO53" s="60"/>
      <c r="DP53" s="60"/>
      <c r="DQ53" s="60"/>
      <c r="ID53" s="60"/>
      <c r="IE53" s="60"/>
      <c r="IF53" s="60"/>
      <c r="IG53" s="60"/>
      <c r="IH53" s="60"/>
      <c r="II53" s="60"/>
    </row>
    <row r="54" spans="42:243" ht="20.85" customHeight="1" x14ac:dyDescent="0.8">
      <c r="DL54" s="60"/>
      <c r="DM54" s="60"/>
      <c r="DN54" s="60"/>
      <c r="DO54" s="60"/>
      <c r="DP54" s="60"/>
      <c r="DQ54" s="60"/>
      <c r="ID54" s="60"/>
      <c r="IE54" s="60"/>
      <c r="IF54" s="60"/>
      <c r="IG54" s="60"/>
      <c r="IH54" s="60"/>
      <c r="II54" s="60"/>
    </row>
    <row r="55" spans="42:243" ht="20.85" customHeight="1" x14ac:dyDescent="0.8">
      <c r="DL55" s="60"/>
      <c r="DM55" s="60"/>
      <c r="DN55" s="60"/>
      <c r="DO55" s="60"/>
      <c r="DP55" s="60"/>
      <c r="DQ55" s="60"/>
      <c r="ID55" s="60"/>
      <c r="IE55" s="60"/>
      <c r="IF55" s="60"/>
      <c r="IG55" s="60"/>
      <c r="IH55" s="60"/>
      <c r="II55" s="60"/>
    </row>
    <row r="56" spans="42:243" ht="20.85" customHeight="1" x14ac:dyDescent="0.8">
      <c r="DM56" s="61"/>
      <c r="DN56" s="61"/>
      <c r="DO56" s="61"/>
      <c r="DP56" s="61"/>
      <c r="DQ56" s="61"/>
      <c r="IE56" s="61"/>
      <c r="IF56" s="61"/>
      <c r="IG56" s="61"/>
      <c r="IH56" s="61"/>
      <c r="II56" s="61"/>
    </row>
    <row r="57" spans="42:243" ht="20.85" customHeight="1" x14ac:dyDescent="0.8">
      <c r="DL57" s="61"/>
      <c r="DM57" s="61"/>
      <c r="DN57" s="61"/>
      <c r="DO57" s="61"/>
      <c r="DP57" s="61"/>
      <c r="DQ57" s="61"/>
      <c r="ID57" s="61"/>
      <c r="IE57" s="61"/>
      <c r="IF57" s="61"/>
      <c r="IG57" s="61"/>
      <c r="IH57" s="61"/>
      <c r="II57" s="61"/>
    </row>
    <row r="58" spans="42:243" ht="20.85" customHeight="1" x14ac:dyDescent="0.8">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L58" s="61"/>
      <c r="DM58" s="61"/>
      <c r="DN58" s="61"/>
      <c r="DO58" s="61"/>
      <c r="DP58" s="61"/>
      <c r="DQ58" s="61"/>
      <c r="ID58" s="61"/>
      <c r="IE58" s="61"/>
      <c r="IF58" s="61"/>
      <c r="IG58" s="61"/>
      <c r="IH58" s="61"/>
      <c r="II58" s="61"/>
    </row>
    <row r="59" spans="42:243" ht="20.85" customHeight="1" x14ac:dyDescent="0.8">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L59" s="61"/>
      <c r="DM59" s="61"/>
      <c r="DN59" s="61"/>
      <c r="DO59" s="61"/>
      <c r="DP59" s="61"/>
      <c r="DQ59" s="61"/>
      <c r="ID59" s="61"/>
      <c r="IE59" s="61"/>
      <c r="IF59" s="61"/>
      <c r="IG59" s="61"/>
      <c r="IH59" s="61"/>
      <c r="II59" s="61"/>
    </row>
    <row r="60" spans="42:243" ht="20.85" customHeight="1" x14ac:dyDescent="0.8">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L60" s="61"/>
      <c r="DM60" s="61"/>
      <c r="DN60" s="61"/>
      <c r="DO60" s="61"/>
      <c r="DP60" s="61"/>
      <c r="DQ60" s="61"/>
      <c r="ID60" s="61"/>
      <c r="IE60" s="61"/>
      <c r="IF60" s="61"/>
      <c r="IG60" s="61"/>
      <c r="IH60" s="61"/>
      <c r="II60" s="61"/>
    </row>
    <row r="61" spans="42:243" ht="20.85" customHeight="1" x14ac:dyDescent="0.8">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L61" s="61"/>
      <c r="DM61" s="61"/>
      <c r="DN61" s="61"/>
      <c r="DO61" s="61"/>
      <c r="DP61" s="61"/>
      <c r="DQ61" s="61"/>
      <c r="ID61" s="61"/>
      <c r="IE61" s="61"/>
      <c r="IF61" s="61"/>
      <c r="IG61" s="61"/>
      <c r="IH61" s="61"/>
      <c r="II61" s="61"/>
    </row>
    <row r="62" spans="42:243" ht="20.85" customHeight="1" x14ac:dyDescent="0.8">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L62" s="113" t="s">
        <v>86</v>
      </c>
      <c r="DM62" s="113"/>
      <c r="DN62" s="113"/>
      <c r="DO62" s="113"/>
      <c r="DP62" s="113"/>
      <c r="DQ62" s="113"/>
      <c r="ID62" s="113" t="s">
        <v>4</v>
      </c>
      <c r="IE62" s="113"/>
      <c r="IF62" s="113"/>
      <c r="IG62" s="113"/>
      <c r="IH62" s="113"/>
      <c r="II62" s="113"/>
    </row>
    <row r="63" spans="42:243" ht="20.85" customHeight="1" x14ac:dyDescent="0.8">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134" t="s">
        <v>88</v>
      </c>
      <c r="CA63" s="134"/>
      <c r="CB63" s="134"/>
      <c r="CC63" s="134"/>
      <c r="CD63" s="134"/>
      <c r="CE63" s="134"/>
      <c r="CF63" s="134"/>
      <c r="CG63" s="134"/>
      <c r="CH63" s="134"/>
      <c r="CI63" s="134"/>
      <c r="CJ63" s="134"/>
      <c r="CK63" s="134"/>
      <c r="CL63" s="134"/>
      <c r="CM63" s="134"/>
      <c r="CN63" s="134"/>
      <c r="CO63" s="134"/>
      <c r="CP63" s="134"/>
      <c r="CQ63" s="134"/>
      <c r="CR63" s="134"/>
      <c r="CS63" s="134"/>
      <c r="CT63" s="134"/>
      <c r="CU63" s="134"/>
      <c r="CV63" s="134"/>
      <c r="CW63" s="134"/>
      <c r="CX63" s="134"/>
      <c r="CY63" s="134"/>
      <c r="CZ63" s="134"/>
      <c r="DA63" s="134"/>
      <c r="DB63" s="134"/>
      <c r="DC63" s="63"/>
      <c r="DD63" s="63"/>
      <c r="DE63" s="63"/>
      <c r="DF63" s="63"/>
      <c r="DG63" s="63"/>
      <c r="DL63" s="113"/>
      <c r="DM63" s="113"/>
      <c r="DN63" s="113"/>
      <c r="DO63" s="113"/>
      <c r="DP63" s="113"/>
      <c r="DQ63" s="113"/>
      <c r="ID63" s="113"/>
      <c r="IE63" s="113"/>
      <c r="IF63" s="113"/>
      <c r="IG63" s="113"/>
      <c r="IH63" s="113"/>
      <c r="II63" s="113"/>
    </row>
    <row r="64" spans="42:243" ht="20.85" customHeight="1" x14ac:dyDescent="0.8">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134"/>
      <c r="CA64" s="134"/>
      <c r="CB64" s="134"/>
      <c r="CC64" s="134"/>
      <c r="CD64" s="134"/>
      <c r="CE64" s="134"/>
      <c r="CF64" s="134"/>
      <c r="CG64" s="134"/>
      <c r="CH64" s="134"/>
      <c r="CI64" s="134"/>
      <c r="CJ64" s="134"/>
      <c r="CK64" s="134"/>
      <c r="CL64" s="134"/>
      <c r="CM64" s="134"/>
      <c r="CN64" s="134"/>
      <c r="CO64" s="134"/>
      <c r="CP64" s="134"/>
      <c r="CQ64" s="134"/>
      <c r="CR64" s="134"/>
      <c r="CS64" s="134"/>
      <c r="CT64" s="134"/>
      <c r="CU64" s="134"/>
      <c r="CV64" s="134"/>
      <c r="CW64" s="134"/>
      <c r="CX64" s="134"/>
      <c r="CY64" s="134"/>
      <c r="CZ64" s="134"/>
      <c r="DA64" s="134"/>
      <c r="DB64" s="134"/>
      <c r="DC64" s="63"/>
      <c r="DD64" s="63"/>
      <c r="DE64" s="63"/>
      <c r="DF64" s="63"/>
      <c r="DG64" s="63"/>
      <c r="DL64" s="113"/>
      <c r="DM64" s="113"/>
      <c r="DN64" s="113"/>
      <c r="DO64" s="113"/>
      <c r="DP64" s="113"/>
      <c r="DQ64" s="113"/>
      <c r="ID64" s="113"/>
      <c r="IE64" s="113"/>
      <c r="IF64" s="113"/>
      <c r="IG64" s="113"/>
      <c r="IH64" s="113"/>
      <c r="II64" s="113"/>
    </row>
    <row r="65" spans="2:243" ht="20.85" customHeight="1" x14ac:dyDescent="0.8">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DC65" s="63"/>
      <c r="DD65" s="63"/>
      <c r="DE65" s="63"/>
      <c r="DF65" s="63"/>
      <c r="DG65" s="63"/>
      <c r="DL65" s="114" t="s">
        <v>19</v>
      </c>
      <c r="DM65" s="114"/>
      <c r="DN65" s="114"/>
      <c r="DO65" s="114"/>
      <c r="DP65" s="114"/>
      <c r="DQ65" s="114"/>
      <c r="ID65" s="114" t="s">
        <v>26</v>
      </c>
      <c r="IE65" s="114"/>
      <c r="IF65" s="114"/>
      <c r="IG65" s="114"/>
      <c r="IH65" s="114"/>
      <c r="II65" s="114"/>
    </row>
    <row r="66" spans="2:243" ht="20.85" customHeight="1" x14ac:dyDescent="0.8">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2" t="s">
        <v>98</v>
      </c>
      <c r="DC66" s="63"/>
      <c r="DD66" s="63"/>
      <c r="DE66" s="63"/>
      <c r="DF66" s="63"/>
      <c r="DG66" s="63"/>
      <c r="DL66" s="114"/>
      <c r="DM66" s="114"/>
      <c r="DN66" s="114"/>
      <c r="DO66" s="114"/>
      <c r="DP66" s="114"/>
      <c r="DQ66" s="114"/>
      <c r="ID66" s="114"/>
      <c r="IE66" s="114"/>
      <c r="IF66" s="114"/>
      <c r="IG66" s="114"/>
      <c r="IH66" s="114"/>
      <c r="II66" s="114"/>
    </row>
    <row r="67" spans="2:243" ht="20.85" customHeight="1" x14ac:dyDescent="0.8">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L67" s="109" t="s">
        <v>57</v>
      </c>
      <c r="DM67" s="109"/>
      <c r="DN67" s="109"/>
      <c r="DO67" s="109"/>
      <c r="DP67" s="109"/>
      <c r="DQ67" s="109"/>
      <c r="ID67" s="109" t="s">
        <v>3</v>
      </c>
      <c r="IE67" s="109"/>
      <c r="IF67" s="109"/>
      <c r="IG67" s="109"/>
      <c r="IH67" s="109"/>
      <c r="II67" s="109"/>
    </row>
    <row r="68" spans="2:243" ht="20.85" customHeight="1" x14ac:dyDescent="0.8">
      <c r="DL68" s="109"/>
      <c r="DM68" s="109"/>
      <c r="DN68" s="109"/>
      <c r="DO68" s="109"/>
      <c r="DP68" s="109"/>
      <c r="DQ68" s="109"/>
      <c r="ID68" s="109"/>
      <c r="IE68" s="109"/>
      <c r="IF68" s="109"/>
      <c r="IG68" s="109"/>
      <c r="IH68" s="109"/>
      <c r="II68" s="109"/>
    </row>
    <row r="73" spans="2:243" ht="20.85" customHeight="1" x14ac:dyDescent="1.25">
      <c r="B73" s="57" t="s">
        <v>84</v>
      </c>
      <c r="AO73" s="119" t="s">
        <v>28</v>
      </c>
      <c r="AP73" s="119"/>
      <c r="AQ73" s="119"/>
      <c r="AR73" s="119"/>
      <c r="AS73" s="119"/>
      <c r="AT73" s="119"/>
      <c r="AU73" s="119"/>
      <c r="AV73" s="119"/>
      <c r="AW73" s="119"/>
      <c r="AX73" s="119"/>
      <c r="AY73" s="119"/>
      <c r="AZ73" s="119"/>
      <c r="BA73" s="119"/>
      <c r="BB73" s="119"/>
      <c r="BC73" s="117" t="str">
        <f>'[1]TC-02 Symbols'!BC66:BU66</f>
        <v>D:\FDE Tools\Logic Diagrams\Logic Diagram Tool</v>
      </c>
      <c r="BD73" s="117"/>
      <c r="BE73" s="117"/>
      <c r="BF73" s="117"/>
      <c r="BG73" s="117"/>
      <c r="BH73" s="117"/>
      <c r="BI73" s="117"/>
      <c r="BJ73" s="117"/>
      <c r="BK73" s="117"/>
      <c r="BL73" s="117"/>
      <c r="BM73" s="117"/>
      <c r="BN73" s="117"/>
      <c r="BO73" s="117"/>
      <c r="BP73" s="117"/>
      <c r="BQ73" s="117"/>
      <c r="BR73" s="117"/>
      <c r="BS73" s="117"/>
      <c r="BT73" s="117"/>
      <c r="BU73" s="117"/>
      <c r="BV73" s="117"/>
      <c r="BW73" s="117"/>
      <c r="BX73" s="117"/>
      <c r="BY73" s="117"/>
      <c r="BZ73" s="117"/>
      <c r="CA73" s="117"/>
      <c r="CB73" s="117"/>
      <c r="CC73" s="117"/>
      <c r="CD73" s="117"/>
      <c r="DT73" s="57" t="s">
        <v>84</v>
      </c>
      <c r="FH73" s="119" t="s">
        <v>28</v>
      </c>
      <c r="FI73" s="119"/>
      <c r="FJ73" s="119"/>
      <c r="FK73" s="119"/>
      <c r="FL73" s="119"/>
      <c r="FM73" s="119"/>
      <c r="FN73" s="119"/>
      <c r="FO73" s="119"/>
      <c r="FP73" s="119"/>
      <c r="FQ73" s="119"/>
      <c r="FR73" s="119"/>
      <c r="FS73" s="119"/>
      <c r="FT73" s="119"/>
      <c r="FU73" s="119"/>
      <c r="FV73" s="126" t="str">
        <f>HYPERLINK("D:\FDE Tools\Logic Diagrams")</f>
        <v>D:\FDE Tools\Logic Diagrams</v>
      </c>
      <c r="FW73" s="126"/>
      <c r="FX73" s="126"/>
      <c r="FY73" s="126"/>
      <c r="FZ73" s="126"/>
      <c r="GA73" s="126"/>
      <c r="GB73" s="126"/>
      <c r="GC73" s="126"/>
      <c r="GD73" s="126"/>
      <c r="GE73" s="126"/>
      <c r="GF73" s="126"/>
      <c r="GG73" s="126"/>
      <c r="GH73" s="126"/>
      <c r="GI73" s="126"/>
      <c r="GJ73" s="126"/>
      <c r="GK73" s="126"/>
      <c r="GL73" s="126"/>
      <c r="GM73" s="126"/>
      <c r="GN73" s="126"/>
    </row>
    <row r="74" spans="2:243" ht="20.85" customHeight="1" x14ac:dyDescent="0.8">
      <c r="AO74" s="119" t="s">
        <v>29</v>
      </c>
      <c r="AP74" s="119"/>
      <c r="AQ74" s="119"/>
      <c r="AR74" s="119"/>
      <c r="AS74" s="119"/>
      <c r="AT74" s="119"/>
      <c r="AU74" s="119"/>
      <c r="AV74" s="119"/>
      <c r="AW74" s="119"/>
      <c r="AX74" s="119"/>
      <c r="AY74" s="119"/>
      <c r="AZ74" s="119"/>
      <c r="BA74" s="119"/>
      <c r="BB74" s="119"/>
      <c r="BC74" s="117" t="str">
        <f>'[1]TC-02 Symbols'!BC67:BU67</f>
        <v>Logic Diagram Symbols v4.ppsx</v>
      </c>
      <c r="BD74" s="117"/>
      <c r="BE74" s="117"/>
      <c r="BF74" s="117"/>
      <c r="BG74" s="117"/>
      <c r="BH74" s="117"/>
      <c r="BI74" s="117"/>
      <c r="BJ74" s="117"/>
      <c r="BK74" s="117"/>
      <c r="BL74" s="117"/>
      <c r="BM74" s="117"/>
      <c r="BN74" s="117"/>
      <c r="BO74" s="117"/>
      <c r="BP74" s="117"/>
      <c r="BQ74" s="117"/>
      <c r="BR74" s="117"/>
      <c r="BS74" s="117"/>
      <c r="BT74" s="117"/>
      <c r="BU74" s="117"/>
      <c r="BV74" s="117"/>
      <c r="BW74" s="117"/>
      <c r="BX74" s="117"/>
      <c r="BY74" s="117"/>
      <c r="BZ74" s="117"/>
      <c r="CA74" s="117"/>
      <c r="CB74" s="117"/>
      <c r="CC74" s="117"/>
      <c r="CD74" s="117"/>
    </row>
    <row r="81" spans="40:115" ht="20.85" customHeight="1" x14ac:dyDescent="0.8">
      <c r="AN81" s="62" t="s">
        <v>54</v>
      </c>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row>
    <row r="82" spans="40:115" ht="20.85" customHeight="1" x14ac:dyDescent="0.8">
      <c r="AN82" s="116">
        <v>1</v>
      </c>
      <c r="AO82" s="116"/>
      <c r="AP82" s="115" t="s">
        <v>55</v>
      </c>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c r="BZ82" s="115"/>
      <c r="CA82" s="115"/>
      <c r="CB82" s="115"/>
      <c r="CC82" s="115"/>
      <c r="CD82" s="115"/>
      <c r="CE82" s="115"/>
      <c r="CF82" s="115"/>
      <c r="CG82" s="115"/>
      <c r="CH82" s="115"/>
      <c r="CI82" s="115"/>
      <c r="CJ82" s="115"/>
      <c r="CK82" s="115"/>
      <c r="CL82" s="115"/>
      <c r="CM82" s="115"/>
      <c r="CN82" s="115"/>
      <c r="CO82" s="115"/>
      <c r="CP82" s="115"/>
      <c r="CQ82" s="115"/>
      <c r="CR82" s="115"/>
      <c r="CS82" s="115"/>
      <c r="CT82" s="115"/>
      <c r="CU82" s="115"/>
      <c r="CV82" s="115"/>
      <c r="CW82" s="115"/>
      <c r="CX82" s="115"/>
      <c r="CY82" s="115"/>
      <c r="CZ82" s="115"/>
      <c r="DA82" s="115"/>
      <c r="DB82" s="115"/>
      <c r="DC82" s="115"/>
      <c r="DD82" s="115"/>
      <c r="DE82" s="115"/>
      <c r="DF82" s="115"/>
      <c r="DG82" s="115"/>
      <c r="DH82" s="115"/>
      <c r="DI82" s="115"/>
      <c r="DJ82" s="115"/>
      <c r="DK82" s="115"/>
    </row>
    <row r="83" spans="40:115" ht="20.85" customHeight="1" x14ac:dyDescent="0.8">
      <c r="AN83" s="116">
        <v>2</v>
      </c>
      <c r="AO83" s="116">
        <v>2</v>
      </c>
      <c r="AP83" s="115" t="s">
        <v>56</v>
      </c>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c r="CB83" s="115"/>
      <c r="CC83" s="115"/>
      <c r="CD83" s="115"/>
      <c r="CE83" s="115"/>
      <c r="CF83" s="115"/>
      <c r="CG83" s="115"/>
      <c r="CH83" s="115"/>
      <c r="CI83" s="115"/>
      <c r="CJ83" s="115"/>
      <c r="CK83" s="115"/>
      <c r="CL83" s="115"/>
      <c r="CM83" s="115"/>
      <c r="CN83" s="115"/>
      <c r="CO83" s="115"/>
      <c r="CP83" s="115"/>
      <c r="CQ83" s="115"/>
      <c r="CR83" s="115"/>
      <c r="CS83" s="115"/>
      <c r="CT83" s="115"/>
      <c r="CU83" s="115"/>
      <c r="CV83" s="115"/>
      <c r="CW83" s="115"/>
      <c r="CX83" s="115"/>
      <c r="CY83" s="115"/>
      <c r="CZ83" s="115"/>
      <c r="DA83" s="115"/>
      <c r="DB83" s="115"/>
      <c r="DC83" s="115"/>
      <c r="DD83" s="115"/>
      <c r="DE83" s="115"/>
      <c r="DF83" s="115"/>
      <c r="DG83" s="115"/>
      <c r="DH83" s="115"/>
      <c r="DI83" s="115"/>
      <c r="DJ83" s="115"/>
      <c r="DK83" s="115"/>
    </row>
    <row r="84" spans="40:115" ht="20.85" customHeight="1" x14ac:dyDescent="0.8">
      <c r="AN84" s="116">
        <v>3</v>
      </c>
      <c r="AO84" s="116">
        <v>3</v>
      </c>
      <c r="AP84" s="115" t="s">
        <v>87</v>
      </c>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c r="CZ84" s="115"/>
      <c r="DA84" s="115"/>
      <c r="DB84" s="115"/>
      <c r="DC84" s="115"/>
      <c r="DD84" s="115"/>
      <c r="DE84" s="115"/>
      <c r="DF84" s="115"/>
      <c r="DG84" s="115"/>
      <c r="DH84" s="115"/>
      <c r="DI84" s="115"/>
      <c r="DJ84" s="115"/>
      <c r="DK84" s="115"/>
    </row>
    <row r="85" spans="40:115" ht="20.85" customHeight="1" x14ac:dyDescent="0.8">
      <c r="AN85" s="116">
        <v>4</v>
      </c>
      <c r="AO85" s="116">
        <v>4</v>
      </c>
      <c r="AP85" s="115" t="s">
        <v>58</v>
      </c>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c r="CZ85" s="115"/>
      <c r="DA85" s="115"/>
      <c r="DB85" s="115"/>
      <c r="DC85" s="115"/>
      <c r="DD85" s="115"/>
      <c r="DE85" s="115"/>
      <c r="DF85" s="115"/>
      <c r="DG85" s="115"/>
      <c r="DH85" s="115"/>
      <c r="DI85" s="115"/>
      <c r="DJ85" s="115"/>
      <c r="DK85" s="115"/>
    </row>
  </sheetData>
  <mergeCells count="68">
    <mergeCell ref="DY5:FA6"/>
    <mergeCell ref="DY39:DZ39"/>
    <mergeCell ref="EA39:FL41"/>
    <mergeCell ref="DY42:DZ42"/>
    <mergeCell ref="EA42:FL43"/>
    <mergeCell ref="DY29:DZ29"/>
    <mergeCell ref="EA13:FO15"/>
    <mergeCell ref="EA16:FO17"/>
    <mergeCell ref="EA18:FO19"/>
    <mergeCell ref="EA20:FO22"/>
    <mergeCell ref="EA23:FK28"/>
    <mergeCell ref="EA29:FK33"/>
    <mergeCell ref="DY13:DZ13"/>
    <mergeCell ref="DY16:DZ16"/>
    <mergeCell ref="DY18:DZ18"/>
    <mergeCell ref="DY20:DZ20"/>
    <mergeCell ref="DY23:DZ23"/>
    <mergeCell ref="M22:P22"/>
    <mergeCell ref="BZ63:DB64"/>
    <mergeCell ref="DL29:DQ32"/>
    <mergeCell ref="ID29:II32"/>
    <mergeCell ref="DL33:DQ37"/>
    <mergeCell ref="ID33:II37"/>
    <mergeCell ref="DL2:DM27"/>
    <mergeCell ref="DN2:DN27"/>
    <mergeCell ref="DO2:DQ27"/>
    <mergeCell ref="ID2:IE27"/>
    <mergeCell ref="IF2:IF27"/>
    <mergeCell ref="IG2:II27"/>
    <mergeCell ref="DL38:DQ38"/>
    <mergeCell ref="ID38:II38"/>
    <mergeCell ref="DL39:DQ39"/>
    <mergeCell ref="ID39:II39"/>
    <mergeCell ref="DL40:DQ40"/>
    <mergeCell ref="ID40:II40"/>
    <mergeCell ref="DL41:DQ41"/>
    <mergeCell ref="ID41:II41"/>
    <mergeCell ref="DL42:DQ42"/>
    <mergeCell ref="ID42:II42"/>
    <mergeCell ref="DL43:DQ43"/>
    <mergeCell ref="ID43:II43"/>
    <mergeCell ref="DL44:DM44"/>
    <mergeCell ref="DN44:DQ44"/>
    <mergeCell ref="ID44:IE44"/>
    <mergeCell ref="IF44:II44"/>
    <mergeCell ref="DY44:DZ44"/>
    <mergeCell ref="EA44:FL46"/>
    <mergeCell ref="AB45:AE45"/>
    <mergeCell ref="DL65:DQ66"/>
    <mergeCell ref="ID65:II66"/>
    <mergeCell ref="DL62:DQ64"/>
    <mergeCell ref="ID62:II64"/>
    <mergeCell ref="DL67:DQ68"/>
    <mergeCell ref="ID67:II68"/>
    <mergeCell ref="AO73:BB73"/>
    <mergeCell ref="BC73:CD73"/>
    <mergeCell ref="FH73:FU73"/>
    <mergeCell ref="FV73:GN73"/>
    <mergeCell ref="AN84:AO84"/>
    <mergeCell ref="AP84:DK84"/>
    <mergeCell ref="AN85:AO85"/>
    <mergeCell ref="AP85:DK85"/>
    <mergeCell ref="AO74:BB74"/>
    <mergeCell ref="BC74:CD74"/>
    <mergeCell ref="AN82:AO82"/>
    <mergeCell ref="AP82:DK82"/>
    <mergeCell ref="AN83:AO83"/>
    <mergeCell ref="AP83:DK83"/>
  </mergeCells>
  <hyperlinks>
    <hyperlink ref="DG41:DH42" r:id="rId1" location="23" display="If" xr:uid="{12C534F6-82DB-47E1-B6EC-E1D70E8FDA43}"/>
    <hyperlink ref="HY41:HZ42" r:id="rId2" location="23" display="If" xr:uid="{AA85203E-725C-4137-8658-455A622E1B3B}"/>
  </hyperlinks>
  <printOptions horizontalCentered="1" verticalCentered="1"/>
  <pageMargins left="0.25" right="0.25" top="0.25" bottom="0.25" header="0" footer="0"/>
  <pageSetup scale="22" orientation="portrait" horizontalDpi="1200" verticalDpi="1200" r:id="rId3"/>
  <drawing r:id="rId4"/>
  <legacyDrawing r:id="rId5"/>
  <controls>
    <mc:AlternateContent xmlns:mc="http://schemas.openxmlformats.org/markup-compatibility/2006">
      <mc:Choice Requires="x14">
        <control shapeId="51201" r:id="rId6" name="CommandButton2">
          <controlPr autoLine="0" autoPict="0" r:id="rId7">
            <anchor moveWithCells="1">
              <from>
                <xdr:col>4</xdr:col>
                <xdr:colOff>0</xdr:colOff>
                <xdr:row>68</xdr:row>
                <xdr:rowOff>243840</xdr:rowOff>
              </from>
              <to>
                <xdr:col>10</xdr:col>
                <xdr:colOff>15240</xdr:colOff>
                <xdr:row>71</xdr:row>
                <xdr:rowOff>0</xdr:rowOff>
              </to>
            </anchor>
          </controlPr>
        </control>
      </mc:Choice>
      <mc:Fallback>
        <control shapeId="51201" r:id="rId6" name="CommandButton2"/>
      </mc:Fallback>
    </mc:AlternateContent>
    <mc:AlternateContent xmlns:mc="http://schemas.openxmlformats.org/markup-compatibility/2006">
      <mc:Choice Requires="x14">
        <control shapeId="51202" r:id="rId8" name="CommandButton1">
          <controlPr defaultSize="0" autoLine="0" autoPict="0" r:id="rId9">
            <anchor moveWithCells="1">
              <from>
                <xdr:col>11</xdr:col>
                <xdr:colOff>0</xdr:colOff>
                <xdr:row>68</xdr:row>
                <xdr:rowOff>243840</xdr:rowOff>
              </from>
              <to>
                <xdr:col>17</xdr:col>
                <xdr:colOff>15240</xdr:colOff>
                <xdr:row>71</xdr:row>
                <xdr:rowOff>0</xdr:rowOff>
              </to>
            </anchor>
          </controlPr>
        </control>
      </mc:Choice>
      <mc:Fallback>
        <control shapeId="51202" r:id="rId8" name="CommandButton1"/>
      </mc:Fallback>
    </mc:AlternateContent>
    <mc:AlternateContent xmlns:mc="http://schemas.openxmlformats.org/markup-compatibility/2006">
      <mc:Choice Requires="x14">
        <control shapeId="51203" r:id="rId10" name="CommandButton3">
          <controlPr defaultSize="0" autoLine="0" autoPict="0" r:id="rId11">
            <anchor moveWithCells="1">
              <from>
                <xdr:col>18</xdr:col>
                <xdr:colOff>0</xdr:colOff>
                <xdr:row>68</xdr:row>
                <xdr:rowOff>243840</xdr:rowOff>
              </from>
              <to>
                <xdr:col>24</xdr:col>
                <xdr:colOff>15240</xdr:colOff>
                <xdr:row>71</xdr:row>
                <xdr:rowOff>0</xdr:rowOff>
              </to>
            </anchor>
          </controlPr>
        </control>
      </mc:Choice>
      <mc:Fallback>
        <control shapeId="51203" r:id="rId10" name="CommandButton3"/>
      </mc:Fallback>
    </mc:AlternateContent>
    <mc:AlternateContent xmlns:mc="http://schemas.openxmlformats.org/markup-compatibility/2006">
      <mc:Choice Requires="x14">
        <control shapeId="51204" r:id="rId12" name="CommandButton4">
          <controlPr defaultSize="0" autoLine="0" autoPict="0" r:id="rId13">
            <anchor moveWithCells="1">
              <from>
                <xdr:col>25</xdr:col>
                <xdr:colOff>0</xdr:colOff>
                <xdr:row>68</xdr:row>
                <xdr:rowOff>243840</xdr:rowOff>
              </from>
              <to>
                <xdr:col>31</xdr:col>
                <xdr:colOff>15240</xdr:colOff>
                <xdr:row>71</xdr:row>
                <xdr:rowOff>0</xdr:rowOff>
              </to>
            </anchor>
          </controlPr>
        </control>
      </mc:Choice>
      <mc:Fallback>
        <control shapeId="51204" r:id="rId12" name="CommandButton4"/>
      </mc:Fallback>
    </mc:AlternateContent>
    <mc:AlternateContent xmlns:mc="http://schemas.openxmlformats.org/markup-compatibility/2006">
      <mc:Choice Requires="x14">
        <control shapeId="51205" r:id="rId14" name="CommandButton5">
          <controlPr defaultSize="0" autoLine="0" autoPict="0" r:id="rId15">
            <anchor moveWithCells="1">
              <from>
                <xdr:col>32</xdr:col>
                <xdr:colOff>0</xdr:colOff>
                <xdr:row>68</xdr:row>
                <xdr:rowOff>243840</xdr:rowOff>
              </from>
              <to>
                <xdr:col>38</xdr:col>
                <xdr:colOff>15240</xdr:colOff>
                <xdr:row>71</xdr:row>
                <xdr:rowOff>0</xdr:rowOff>
              </to>
            </anchor>
          </controlPr>
        </control>
      </mc:Choice>
      <mc:Fallback>
        <control shapeId="51205" r:id="rId14" name="CommandButton5"/>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2:DQ71"/>
  <sheetViews>
    <sheetView showGridLines="0" defaultGridColor="0" colorId="9" zoomScale="40" zoomScaleNormal="40" zoomScalePageLayoutView="30" workbookViewId="0">
      <selection sqref="A1:XFD1048576"/>
    </sheetView>
  </sheetViews>
  <sheetFormatPr defaultColWidth="3.0859375" defaultRowHeight="21.6" customHeight="1" x14ac:dyDescent="0.8"/>
  <cols>
    <col min="1" max="16384" width="3.0859375" style="1"/>
  </cols>
  <sheetData>
    <row r="2" spans="5:121" ht="21.6" customHeight="1" x14ac:dyDescent="0.8">
      <c r="DL2" s="136" t="s">
        <v>5</v>
      </c>
      <c r="DM2" s="136"/>
      <c r="DN2" s="98" t="s">
        <v>6</v>
      </c>
      <c r="DO2" s="99" t="s">
        <v>7</v>
      </c>
      <c r="DP2" s="99"/>
      <c r="DQ2" s="99"/>
    </row>
    <row r="3" spans="5:121" ht="21.6" customHeight="1" x14ac:dyDescent="0.8">
      <c r="DL3" s="136"/>
      <c r="DM3" s="136"/>
      <c r="DN3" s="98"/>
      <c r="DO3" s="99"/>
      <c r="DP3" s="99"/>
      <c r="DQ3" s="99"/>
    </row>
    <row r="4" spans="5:121" ht="21.6" customHeight="1" x14ac:dyDescent="0.8">
      <c r="DL4" s="136"/>
      <c r="DM4" s="136"/>
      <c r="DN4" s="98"/>
      <c r="DO4" s="99"/>
      <c r="DP4" s="99"/>
      <c r="DQ4" s="99"/>
    </row>
    <row r="5" spans="5:121" ht="21.6" customHeight="1" x14ac:dyDescent="0.8">
      <c r="E5" s="93" t="s">
        <v>20</v>
      </c>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41"/>
      <c r="AL5" s="41"/>
      <c r="AQ5" s="93" t="s">
        <v>20</v>
      </c>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CC5" s="93" t="s">
        <v>20</v>
      </c>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L5" s="136"/>
      <c r="DM5" s="136"/>
      <c r="DN5" s="98"/>
      <c r="DO5" s="99"/>
      <c r="DP5" s="99"/>
      <c r="DQ5" s="99"/>
    </row>
    <row r="6" spans="5:121" ht="21.6" customHeight="1" x14ac:dyDescent="0.8">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41"/>
      <c r="AL6" s="41"/>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L6" s="136"/>
      <c r="DM6" s="136"/>
      <c r="DN6" s="98"/>
      <c r="DO6" s="99"/>
      <c r="DP6" s="99"/>
      <c r="DQ6" s="99"/>
    </row>
    <row r="7" spans="5:121" ht="21.6" customHeight="1" x14ac:dyDescent="0.8">
      <c r="DL7" s="136"/>
      <c r="DM7" s="136"/>
      <c r="DN7" s="98"/>
      <c r="DO7" s="99"/>
      <c r="DP7" s="99"/>
      <c r="DQ7" s="99"/>
    </row>
    <row r="8" spans="5:121" ht="21.6" customHeight="1" x14ac:dyDescent="0.8">
      <c r="DL8" s="136"/>
      <c r="DM8" s="136"/>
      <c r="DN8" s="98"/>
      <c r="DO8" s="99"/>
      <c r="DP8" s="99"/>
      <c r="DQ8" s="99"/>
    </row>
    <row r="9" spans="5:121" ht="21.6" customHeight="1" x14ac:dyDescent="0.8">
      <c r="DL9" s="136"/>
      <c r="DM9" s="136"/>
      <c r="DN9" s="98"/>
      <c r="DO9" s="99"/>
      <c r="DP9" s="99"/>
      <c r="DQ9" s="99"/>
    </row>
    <row r="10" spans="5:121" ht="21.6" customHeight="1" x14ac:dyDescent="0.8">
      <c r="DL10" s="136"/>
      <c r="DM10" s="136"/>
      <c r="DN10" s="98"/>
      <c r="DO10" s="99"/>
      <c r="DP10" s="99"/>
      <c r="DQ10" s="99"/>
    </row>
    <row r="11" spans="5:121" ht="21.6" customHeight="1" x14ac:dyDescent="0.8">
      <c r="DL11" s="136"/>
      <c r="DM11" s="136"/>
      <c r="DN11" s="98"/>
      <c r="DO11" s="99"/>
      <c r="DP11" s="99"/>
      <c r="DQ11" s="99"/>
    </row>
    <row r="12" spans="5:121" ht="21.6" customHeight="1" x14ac:dyDescent="0.8">
      <c r="DL12" s="136"/>
      <c r="DM12" s="136"/>
      <c r="DN12" s="98"/>
      <c r="DO12" s="99"/>
      <c r="DP12" s="99"/>
      <c r="DQ12" s="99"/>
    </row>
    <row r="13" spans="5:121" ht="21.6" customHeight="1" x14ac:dyDescent="0.8">
      <c r="DL13" s="136"/>
      <c r="DM13" s="136"/>
      <c r="DN13" s="98"/>
      <c r="DO13" s="99"/>
      <c r="DP13" s="99"/>
      <c r="DQ13" s="99"/>
    </row>
    <row r="14" spans="5:121" ht="21.6" customHeight="1" x14ac:dyDescent="0.8">
      <c r="DL14" s="136"/>
      <c r="DM14" s="136"/>
      <c r="DN14" s="98"/>
      <c r="DO14" s="99"/>
      <c r="DP14" s="99"/>
      <c r="DQ14" s="99"/>
    </row>
    <row r="15" spans="5:121" ht="21.6" customHeight="1" x14ac:dyDescent="0.8">
      <c r="DL15" s="136"/>
      <c r="DM15" s="136"/>
      <c r="DN15" s="98"/>
      <c r="DO15" s="99"/>
      <c r="DP15" s="99"/>
      <c r="DQ15" s="99"/>
    </row>
    <row r="16" spans="5:121" ht="21.6" customHeight="1" x14ac:dyDescent="0.8">
      <c r="DL16" s="136"/>
      <c r="DM16" s="136"/>
      <c r="DN16" s="98"/>
      <c r="DO16" s="99"/>
      <c r="DP16" s="99"/>
      <c r="DQ16" s="99"/>
    </row>
    <row r="17" spans="116:121" ht="21.6" customHeight="1" x14ac:dyDescent="0.8">
      <c r="DL17" s="136"/>
      <c r="DM17" s="136"/>
      <c r="DN17" s="98"/>
      <c r="DO17" s="99"/>
      <c r="DP17" s="99"/>
      <c r="DQ17" s="99"/>
    </row>
    <row r="18" spans="116:121" ht="21.6" customHeight="1" x14ac:dyDescent="0.8">
      <c r="DL18" s="136"/>
      <c r="DM18" s="136"/>
      <c r="DN18" s="98"/>
      <c r="DO18" s="99"/>
      <c r="DP18" s="99"/>
      <c r="DQ18" s="99"/>
    </row>
    <row r="19" spans="116:121" ht="21.6" customHeight="1" x14ac:dyDescent="0.8">
      <c r="DL19" s="136"/>
      <c r="DM19" s="136"/>
      <c r="DN19" s="98"/>
      <c r="DO19" s="99"/>
      <c r="DP19" s="99"/>
      <c r="DQ19" s="99"/>
    </row>
    <row r="20" spans="116:121" ht="21.6" customHeight="1" x14ac:dyDescent="0.8">
      <c r="DL20" s="136"/>
      <c r="DM20" s="136"/>
      <c r="DN20" s="98"/>
      <c r="DO20" s="99"/>
      <c r="DP20" s="99"/>
      <c r="DQ20" s="99"/>
    </row>
    <row r="21" spans="116:121" ht="21.6" customHeight="1" x14ac:dyDescent="0.8">
      <c r="DL21" s="136"/>
      <c r="DM21" s="136"/>
      <c r="DN21" s="98"/>
      <c r="DO21" s="99"/>
      <c r="DP21" s="99"/>
      <c r="DQ21" s="99"/>
    </row>
    <row r="22" spans="116:121" ht="21.6" customHeight="1" x14ac:dyDescent="0.8">
      <c r="DL22" s="136"/>
      <c r="DM22" s="136"/>
      <c r="DN22" s="98"/>
      <c r="DO22" s="99"/>
      <c r="DP22" s="99"/>
      <c r="DQ22" s="99"/>
    </row>
    <row r="23" spans="116:121" ht="21.6" customHeight="1" x14ac:dyDescent="0.8">
      <c r="DL23" s="136"/>
      <c r="DM23" s="136"/>
      <c r="DN23" s="98"/>
      <c r="DO23" s="99"/>
      <c r="DP23" s="99"/>
      <c r="DQ23" s="99"/>
    </row>
    <row r="24" spans="116:121" ht="21.6" customHeight="1" x14ac:dyDescent="0.8">
      <c r="DL24" s="136"/>
      <c r="DM24" s="136"/>
      <c r="DN24" s="98"/>
      <c r="DO24" s="99"/>
      <c r="DP24" s="99"/>
      <c r="DQ24" s="99"/>
    </row>
    <row r="25" spans="116:121" ht="21.6" customHeight="1" x14ac:dyDescent="0.8">
      <c r="DL25" s="136"/>
      <c r="DM25" s="136"/>
      <c r="DN25" s="98"/>
      <c r="DO25" s="99"/>
      <c r="DP25" s="99"/>
      <c r="DQ25" s="99"/>
    </row>
    <row r="26" spans="116:121" ht="21.6" customHeight="1" x14ac:dyDescent="0.8">
      <c r="DL26" s="136"/>
      <c r="DM26" s="136"/>
      <c r="DN26" s="98"/>
      <c r="DO26" s="99"/>
      <c r="DP26" s="99"/>
      <c r="DQ26" s="99"/>
    </row>
    <row r="27" spans="116:121" ht="21.6" customHeight="1" x14ac:dyDescent="0.8">
      <c r="DL27" s="136"/>
      <c r="DM27" s="136"/>
      <c r="DN27" s="98"/>
      <c r="DO27" s="99"/>
      <c r="DP27" s="99"/>
      <c r="DQ27" s="99"/>
    </row>
    <row r="29" spans="116:121" ht="21.6" customHeight="1" x14ac:dyDescent="0.8">
      <c r="DL29" s="137" t="s">
        <v>14</v>
      </c>
      <c r="DM29" s="137"/>
      <c r="DN29" s="137"/>
      <c r="DO29" s="137"/>
      <c r="DP29" s="137"/>
      <c r="DQ29" s="137"/>
    </row>
    <row r="30" spans="116:121" ht="21.6" customHeight="1" x14ac:dyDescent="0.8">
      <c r="DL30" s="137"/>
      <c r="DM30" s="137"/>
      <c r="DN30" s="137"/>
      <c r="DO30" s="137"/>
      <c r="DP30" s="137"/>
      <c r="DQ30" s="137"/>
    </row>
    <row r="31" spans="116:121" ht="21.6" customHeight="1" x14ac:dyDescent="0.8">
      <c r="DL31" s="137"/>
      <c r="DM31" s="137"/>
      <c r="DN31" s="137"/>
      <c r="DO31" s="137"/>
      <c r="DP31" s="137"/>
      <c r="DQ31" s="137"/>
    </row>
    <row r="32" spans="116:121" ht="21.6" customHeight="1" x14ac:dyDescent="0.8">
      <c r="DL32" s="137"/>
      <c r="DM32" s="137"/>
      <c r="DN32" s="137"/>
      <c r="DO32" s="137"/>
      <c r="DP32" s="137"/>
      <c r="DQ32" s="137"/>
    </row>
    <row r="33" spans="111:121" ht="21.6" customHeight="1" x14ac:dyDescent="0.8">
      <c r="DL33" s="102" t="s">
        <v>15</v>
      </c>
      <c r="DM33" s="102"/>
      <c r="DN33" s="102"/>
      <c r="DO33" s="102"/>
      <c r="DP33" s="102"/>
      <c r="DQ33" s="102"/>
    </row>
    <row r="34" spans="111:121" ht="21.6" customHeight="1" x14ac:dyDescent="0.8">
      <c r="DL34" s="102"/>
      <c r="DM34" s="102"/>
      <c r="DN34" s="102"/>
      <c r="DO34" s="102"/>
      <c r="DP34" s="102"/>
      <c r="DQ34" s="102"/>
    </row>
    <row r="35" spans="111:121" ht="21.6" customHeight="1" x14ac:dyDescent="0.8">
      <c r="DL35" s="102"/>
      <c r="DM35" s="102"/>
      <c r="DN35" s="102"/>
      <c r="DO35" s="102"/>
      <c r="DP35" s="102"/>
      <c r="DQ35" s="102"/>
    </row>
    <row r="36" spans="111:121" ht="21.6" customHeight="1" x14ac:dyDescent="0.8">
      <c r="DL36" s="102"/>
      <c r="DM36" s="102"/>
      <c r="DN36" s="102"/>
      <c r="DO36" s="102"/>
      <c r="DP36" s="102"/>
      <c r="DQ36" s="102"/>
    </row>
    <row r="37" spans="111:121" ht="21.6" customHeight="1" x14ac:dyDescent="0.8">
      <c r="DL37" s="102"/>
      <c r="DM37" s="102"/>
      <c r="DN37" s="102"/>
      <c r="DO37" s="102"/>
      <c r="DP37" s="102"/>
      <c r="DQ37" s="102"/>
    </row>
    <row r="38" spans="111:121" ht="21.6" customHeight="1" x14ac:dyDescent="0.8">
      <c r="DL38" s="94" t="s">
        <v>16</v>
      </c>
      <c r="DM38" s="94"/>
      <c r="DN38" s="94"/>
      <c r="DO38" s="94"/>
      <c r="DP38" s="94"/>
      <c r="DQ38" s="94"/>
    </row>
    <row r="39" spans="111:121" ht="21.6" customHeight="1" x14ac:dyDescent="0.8">
      <c r="DL39" s="105">
        <v>37519</v>
      </c>
      <c r="DM39" s="105"/>
      <c r="DN39" s="105"/>
      <c r="DO39" s="105"/>
      <c r="DP39" s="105"/>
      <c r="DQ39" s="105"/>
    </row>
    <row r="40" spans="111:121" ht="21.6" customHeight="1" x14ac:dyDescent="0.8">
      <c r="DL40" s="94" t="s">
        <v>8</v>
      </c>
      <c r="DM40" s="94"/>
      <c r="DN40" s="94"/>
      <c r="DO40" s="94"/>
      <c r="DP40" s="94"/>
      <c r="DQ40" s="94"/>
    </row>
    <row r="41" spans="111:121" ht="21.6" customHeight="1" x14ac:dyDescent="0.8">
      <c r="DG41" s="2"/>
      <c r="DH41" s="2"/>
      <c r="DL41" s="104" t="s">
        <v>10</v>
      </c>
      <c r="DM41" s="104"/>
      <c r="DN41" s="104"/>
      <c r="DO41" s="104"/>
      <c r="DP41" s="104"/>
      <c r="DQ41" s="104"/>
    </row>
    <row r="42" spans="111:121" ht="21.6" customHeight="1" x14ac:dyDescent="0.8">
      <c r="DG42" s="2"/>
      <c r="DH42" s="2"/>
      <c r="DL42" s="103" t="s">
        <v>9</v>
      </c>
      <c r="DM42" s="103"/>
      <c r="DN42" s="103"/>
      <c r="DO42" s="103"/>
      <c r="DP42" s="103"/>
      <c r="DQ42" s="103"/>
    </row>
    <row r="43" spans="111:121" ht="21.6" customHeight="1" x14ac:dyDescent="0.8">
      <c r="DL43" s="104" t="s">
        <v>11</v>
      </c>
      <c r="DM43" s="104"/>
      <c r="DN43" s="104"/>
      <c r="DO43" s="104"/>
      <c r="DP43" s="104"/>
      <c r="DQ43" s="104"/>
    </row>
    <row r="44" spans="111:121" ht="21.6" customHeight="1" x14ac:dyDescent="0.8">
      <c r="DL44" s="100" t="s">
        <v>12</v>
      </c>
      <c r="DM44" s="100"/>
      <c r="DN44" s="100" t="s">
        <v>13</v>
      </c>
      <c r="DO44" s="100"/>
      <c r="DP44" s="100"/>
      <c r="DQ44" s="100"/>
    </row>
    <row r="47" spans="111:121" ht="21.6" customHeight="1" x14ac:dyDescent="0.8">
      <c r="DL47" s="3"/>
      <c r="DM47" s="3"/>
      <c r="DN47" s="3"/>
      <c r="DO47" s="3"/>
      <c r="DP47" s="3"/>
      <c r="DQ47" s="3"/>
    </row>
    <row r="48" spans="111:121" ht="21.6" customHeight="1" x14ac:dyDescent="0.8">
      <c r="DL48" s="3"/>
      <c r="DM48" s="3"/>
      <c r="DN48" s="3"/>
      <c r="DO48" s="3"/>
      <c r="DP48" s="3"/>
      <c r="DQ48" s="3"/>
    </row>
    <row r="49" spans="116:121" ht="21.6" customHeight="1" x14ac:dyDescent="0.8">
      <c r="DL49" s="3"/>
      <c r="DM49" s="3"/>
      <c r="DN49" s="3"/>
      <c r="DO49" s="3"/>
      <c r="DP49" s="3"/>
      <c r="DQ49" s="3"/>
    </row>
    <row r="50" spans="116:121" ht="21.6" customHeight="1" x14ac:dyDescent="0.8">
      <c r="DL50" s="3"/>
      <c r="DM50" s="3"/>
      <c r="DN50" s="3"/>
      <c r="DO50" s="3"/>
      <c r="DP50" s="3"/>
      <c r="DQ50" s="3"/>
    </row>
    <row r="51" spans="116:121" ht="21.6" customHeight="1" x14ac:dyDescent="0.8">
      <c r="DL51" s="3"/>
      <c r="DM51" s="3"/>
      <c r="DN51" s="3"/>
      <c r="DO51" s="3"/>
      <c r="DP51" s="3"/>
      <c r="DQ51" s="3"/>
    </row>
    <row r="52" spans="116:121" ht="21.6" customHeight="1" x14ac:dyDescent="0.8">
      <c r="DL52" s="3"/>
      <c r="DM52" s="3"/>
      <c r="DN52" s="3"/>
      <c r="DO52" s="3"/>
      <c r="DP52" s="3"/>
      <c r="DQ52" s="3"/>
    </row>
    <row r="53" spans="116:121" ht="21.6" customHeight="1" x14ac:dyDescent="0.8">
      <c r="DL53" s="3"/>
      <c r="DM53" s="3"/>
      <c r="DN53" s="3"/>
      <c r="DO53" s="3"/>
      <c r="DP53" s="3"/>
      <c r="DQ53" s="3"/>
    </row>
    <row r="54" spans="116:121" ht="21.6" customHeight="1" x14ac:dyDescent="0.8">
      <c r="DL54" s="3"/>
      <c r="DM54" s="3"/>
      <c r="DN54" s="3"/>
      <c r="DO54" s="3"/>
      <c r="DP54" s="3"/>
      <c r="DQ54" s="3"/>
    </row>
    <row r="55" spans="116:121" ht="21.6" customHeight="1" x14ac:dyDescent="0.8">
      <c r="DL55" s="3"/>
      <c r="DM55" s="3"/>
      <c r="DN55" s="3"/>
      <c r="DO55" s="3"/>
      <c r="DP55" s="3"/>
      <c r="DQ55" s="3"/>
    </row>
    <row r="56" spans="116:121" ht="21.6" customHeight="1" x14ac:dyDescent="0.8">
      <c r="DM56" s="4"/>
      <c r="DN56" s="4"/>
      <c r="DO56" s="4"/>
      <c r="DP56" s="4"/>
      <c r="DQ56" s="4"/>
    </row>
    <row r="57" spans="116:121" ht="21.6" customHeight="1" x14ac:dyDescent="0.8">
      <c r="DL57" s="4"/>
      <c r="DM57" s="4"/>
      <c r="DN57" s="4"/>
      <c r="DO57" s="4"/>
      <c r="DP57" s="4"/>
      <c r="DQ57" s="4"/>
    </row>
    <row r="58" spans="116:121" ht="21.6" customHeight="1" x14ac:dyDescent="0.8">
      <c r="DL58" s="4"/>
      <c r="DM58" s="4"/>
      <c r="DN58" s="4"/>
      <c r="DO58" s="4"/>
      <c r="DP58" s="4"/>
      <c r="DQ58" s="4"/>
    </row>
    <row r="59" spans="116:121" ht="21.6" customHeight="1" x14ac:dyDescent="0.8">
      <c r="DL59" s="4"/>
      <c r="DM59" s="4"/>
      <c r="DN59" s="4"/>
      <c r="DO59" s="4"/>
      <c r="DP59" s="4"/>
      <c r="DQ59" s="4"/>
    </row>
    <row r="60" spans="116:121" ht="21.6" customHeight="1" x14ac:dyDescent="0.8">
      <c r="DL60" s="4"/>
      <c r="DM60" s="4"/>
      <c r="DN60" s="4"/>
      <c r="DO60" s="4"/>
      <c r="DP60" s="4"/>
      <c r="DQ60" s="4"/>
    </row>
    <row r="61" spans="116:121" ht="21.6" customHeight="1" x14ac:dyDescent="0.8">
      <c r="DL61" s="4"/>
      <c r="DM61" s="4"/>
      <c r="DN61" s="4"/>
      <c r="DO61" s="4"/>
      <c r="DP61" s="4"/>
      <c r="DQ61" s="4"/>
    </row>
    <row r="62" spans="116:121" ht="21.6" customHeight="1" x14ac:dyDescent="0.8">
      <c r="DL62" s="96" t="s">
        <v>4</v>
      </c>
      <c r="DM62" s="96"/>
      <c r="DN62" s="96"/>
      <c r="DO62" s="96"/>
      <c r="DP62" s="96"/>
      <c r="DQ62" s="96"/>
    </row>
    <row r="63" spans="116:121" ht="21.6" customHeight="1" x14ac:dyDescent="0.8">
      <c r="DL63" s="96"/>
      <c r="DM63" s="96"/>
      <c r="DN63" s="96"/>
      <c r="DO63" s="96"/>
      <c r="DP63" s="96"/>
      <c r="DQ63" s="96"/>
    </row>
    <row r="64" spans="116:121" ht="21.6" customHeight="1" x14ac:dyDescent="0.8">
      <c r="DL64" s="96"/>
      <c r="DM64" s="96"/>
      <c r="DN64" s="96"/>
      <c r="DO64" s="96"/>
      <c r="DP64" s="96"/>
      <c r="DQ64" s="96"/>
    </row>
    <row r="65" spans="2:121" ht="21.6" customHeight="1" x14ac:dyDescent="0.8">
      <c r="DL65" s="95" t="s">
        <v>19</v>
      </c>
      <c r="DM65" s="95"/>
      <c r="DN65" s="95"/>
      <c r="DO65" s="95"/>
      <c r="DP65" s="95"/>
      <c r="DQ65" s="95"/>
    </row>
    <row r="66" spans="2:121" ht="21.6" customHeight="1" x14ac:dyDescent="0.8">
      <c r="DL66" s="95"/>
      <c r="DM66" s="95"/>
      <c r="DN66" s="95"/>
      <c r="DO66" s="95"/>
      <c r="DP66" s="95"/>
      <c r="DQ66" s="95"/>
    </row>
    <row r="67" spans="2:121" ht="21.6" customHeight="1" x14ac:dyDescent="0.8">
      <c r="AO67" s="83" t="s">
        <v>28</v>
      </c>
      <c r="AP67" s="83"/>
      <c r="AQ67" s="83"/>
      <c r="AR67" s="83"/>
      <c r="AS67" s="83"/>
      <c r="AT67" s="83"/>
      <c r="AU67" s="83"/>
      <c r="AV67" s="83"/>
      <c r="AW67" s="83"/>
      <c r="AX67" s="83"/>
      <c r="AY67" s="83"/>
      <c r="AZ67" s="83"/>
      <c r="BA67" s="83"/>
      <c r="BB67" s="83"/>
      <c r="BC67" s="85" t="str">
        <f>HYPERLINK("D:\FDE Tools\Logic Diagrams")</f>
        <v>D:\FDE Tools\Logic Diagrams</v>
      </c>
      <c r="BD67" s="85"/>
      <c r="BE67" s="85"/>
      <c r="BF67" s="85"/>
      <c r="BG67" s="85"/>
      <c r="BH67" s="85"/>
      <c r="BI67" s="85"/>
      <c r="BJ67" s="85"/>
      <c r="BK67" s="85"/>
      <c r="BL67" s="85"/>
      <c r="BM67" s="85"/>
      <c r="BN67" s="85"/>
      <c r="BO67" s="85"/>
      <c r="BP67" s="85"/>
      <c r="BQ67" s="85"/>
      <c r="BR67" s="85"/>
      <c r="BS67" s="85"/>
      <c r="BT67" s="85"/>
      <c r="BU67" s="85"/>
      <c r="DL67" s="92" t="s">
        <v>3</v>
      </c>
      <c r="DM67" s="92"/>
      <c r="DN67" s="92"/>
      <c r="DO67" s="92"/>
      <c r="DP67" s="92"/>
      <c r="DQ67" s="92"/>
    </row>
    <row r="68" spans="2:121" ht="21.6" customHeight="1" x14ac:dyDescent="0.8">
      <c r="DL68" s="92"/>
      <c r="DM68" s="92"/>
      <c r="DN68" s="92"/>
      <c r="DO68" s="92"/>
      <c r="DP68" s="92"/>
      <c r="DQ68" s="92"/>
    </row>
    <row r="71" spans="2:121" ht="21.6" customHeight="1" x14ac:dyDescent="1.25">
      <c r="B71" s="42" t="s">
        <v>84</v>
      </c>
    </row>
  </sheetData>
  <mergeCells count="21">
    <mergeCell ref="DL41:DQ41"/>
    <mergeCell ref="DL2:DM27"/>
    <mergeCell ref="DN2:DN27"/>
    <mergeCell ref="DO2:DQ27"/>
    <mergeCell ref="E5:AJ6"/>
    <mergeCell ref="AQ5:BV6"/>
    <mergeCell ref="CC5:DH6"/>
    <mergeCell ref="DL29:DQ32"/>
    <mergeCell ref="DL33:DQ37"/>
    <mergeCell ref="DL38:DQ38"/>
    <mergeCell ref="DL39:DQ39"/>
    <mergeCell ref="DL40:DQ40"/>
    <mergeCell ref="AO67:BB67"/>
    <mergeCell ref="BC67:BU67"/>
    <mergeCell ref="DL67:DQ68"/>
    <mergeCell ref="DL42:DQ42"/>
    <mergeCell ref="DL43:DQ43"/>
    <mergeCell ref="DL44:DM44"/>
    <mergeCell ref="DN44:DQ44"/>
    <mergeCell ref="DL62:DQ64"/>
    <mergeCell ref="DL65:DQ66"/>
  </mergeCells>
  <hyperlinks>
    <hyperlink ref="DG41:DH42" r:id="rId1" location="23" display="If" xr:uid="{00000000-0004-0000-05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3078" r:id="rId5" name="CommandButton2">
          <controlPr autoLine="0" r:id="rId6">
            <anchor moveWithCells="1">
              <from>
                <xdr:col>4</xdr:col>
                <xdr:colOff>0</xdr:colOff>
                <xdr:row>65</xdr:row>
                <xdr:rowOff>0</xdr:rowOff>
              </from>
              <to>
                <xdr:col>9</xdr:col>
                <xdr:colOff>247650</xdr:colOff>
                <xdr:row>66</xdr:row>
                <xdr:rowOff>259080</xdr:rowOff>
              </to>
            </anchor>
          </controlPr>
        </control>
      </mc:Choice>
      <mc:Fallback>
        <control shapeId="3078" r:id="rId5" name="CommandButton2"/>
      </mc:Fallback>
    </mc:AlternateContent>
    <mc:AlternateContent xmlns:mc="http://schemas.openxmlformats.org/markup-compatibility/2006">
      <mc:Choice Requires="x14">
        <control shapeId="3079" r:id="rId7" name="CommandButton1">
          <controlPr defaultSize="0" autoLine="0" r:id="rId8">
            <anchor moveWithCells="1">
              <from>
                <xdr:col>11</xdr:col>
                <xdr:colOff>0</xdr:colOff>
                <xdr:row>65</xdr:row>
                <xdr:rowOff>0</xdr:rowOff>
              </from>
              <to>
                <xdr:col>16</xdr:col>
                <xdr:colOff>247650</xdr:colOff>
                <xdr:row>66</xdr:row>
                <xdr:rowOff>259080</xdr:rowOff>
              </to>
            </anchor>
          </controlPr>
        </control>
      </mc:Choice>
      <mc:Fallback>
        <control shapeId="3079" r:id="rId7" name="CommandButton1"/>
      </mc:Fallback>
    </mc:AlternateContent>
    <mc:AlternateContent xmlns:mc="http://schemas.openxmlformats.org/markup-compatibility/2006">
      <mc:Choice Requires="x14">
        <control shapeId="3080" r:id="rId9" name="CommandButton3">
          <controlPr defaultSize="0" autoLine="0" r:id="rId10">
            <anchor moveWithCells="1">
              <from>
                <xdr:col>18</xdr:col>
                <xdr:colOff>0</xdr:colOff>
                <xdr:row>65</xdr:row>
                <xdr:rowOff>0</xdr:rowOff>
              </from>
              <to>
                <xdr:col>23</xdr:col>
                <xdr:colOff>247650</xdr:colOff>
                <xdr:row>66</xdr:row>
                <xdr:rowOff>259080</xdr:rowOff>
              </to>
            </anchor>
          </controlPr>
        </control>
      </mc:Choice>
      <mc:Fallback>
        <control shapeId="3080" r:id="rId9" name="CommandButton3"/>
      </mc:Fallback>
    </mc:AlternateContent>
    <mc:AlternateContent xmlns:mc="http://schemas.openxmlformats.org/markup-compatibility/2006">
      <mc:Choice Requires="x14">
        <control shapeId="3081" r:id="rId11" name="CommandButton4">
          <controlPr defaultSize="0" autoLine="0" r:id="rId12">
            <anchor moveWithCells="1">
              <from>
                <xdr:col>25</xdr:col>
                <xdr:colOff>0</xdr:colOff>
                <xdr:row>65</xdr:row>
                <xdr:rowOff>0</xdr:rowOff>
              </from>
              <to>
                <xdr:col>30</xdr:col>
                <xdr:colOff>247650</xdr:colOff>
                <xdr:row>66</xdr:row>
                <xdr:rowOff>259080</xdr:rowOff>
              </to>
            </anchor>
          </controlPr>
        </control>
      </mc:Choice>
      <mc:Fallback>
        <control shapeId="3081" r:id="rId11" name="CommandButton4"/>
      </mc:Fallback>
    </mc:AlternateContent>
    <mc:AlternateContent xmlns:mc="http://schemas.openxmlformats.org/markup-compatibility/2006">
      <mc:Choice Requires="x14">
        <control shapeId="3082" r:id="rId13" name="CommandButton5">
          <controlPr defaultSize="0" autoLine="0" r:id="rId14">
            <anchor moveWithCells="1">
              <from>
                <xdr:col>32</xdr:col>
                <xdr:colOff>0</xdr:colOff>
                <xdr:row>65</xdr:row>
                <xdr:rowOff>0</xdr:rowOff>
              </from>
              <to>
                <xdr:col>37</xdr:col>
                <xdr:colOff>247650</xdr:colOff>
                <xdr:row>66</xdr:row>
                <xdr:rowOff>259080</xdr:rowOff>
              </to>
            </anchor>
          </controlPr>
        </control>
      </mc:Choice>
      <mc:Fallback>
        <control shapeId="3082" r:id="rId13" name="CommandButton5"/>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topLeftCell="A9" zoomScale="70" zoomScaleNormal="70" workbookViewId="0">
      <selection activeCell="AN53" sqref="AN53"/>
    </sheetView>
  </sheetViews>
  <sheetFormatPr defaultRowHeight="17.100000000000001" x14ac:dyDescent="0.8"/>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Instructions</vt:lpstr>
      <vt:lpstr>TC-00 Symbols</vt:lpstr>
      <vt:lpstr>TC-01 Symbols</vt:lpstr>
      <vt:lpstr>TC-02 Symbols</vt:lpstr>
      <vt:lpstr>Davis Hall CW 1 Loop</vt:lpstr>
      <vt:lpstr>Davis Hall CW 2 Loop</vt:lpstr>
      <vt:lpstr>Blank</vt:lpstr>
      <vt:lpstr>System Diagram</vt:lpstr>
      <vt:lpstr>'Davis Hall CW 1 Loop'!Print_Area</vt:lpstr>
      <vt:lpstr>'Davis Hall CW 2 Loop'!Print_Area</vt:lpstr>
      <vt:lpstr>'TC-00 Symbols'!Print_Area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Sellers</dc:creator>
  <cp:lastModifiedBy>David Sellers</cp:lastModifiedBy>
  <cp:lastPrinted>2021-02-10T17:56:52Z</cp:lastPrinted>
  <dcterms:created xsi:type="dcterms:W3CDTF">2017-07-27T15:42:56Z</dcterms:created>
  <dcterms:modified xsi:type="dcterms:W3CDTF">2021-02-10T19:16:54Z</dcterms:modified>
</cp:coreProperties>
</file>